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836"/>
  </bookViews>
  <sheets>
    <sheet name="花名册" sheetId="19" r:id="rId1"/>
    <sheet name="家庭信息表" sheetId="20" r:id="rId2"/>
    <sheet name="核对稿" sheetId="30" r:id="rId3"/>
    <sheet name="整户取消" sheetId="22" r:id="rId4"/>
    <sheet name="整户取消信息表" sheetId="23" r:id="rId5"/>
    <sheet name="户内调增" sheetId="27" r:id="rId6"/>
    <sheet name="打印稿" sheetId="38" r:id="rId7"/>
  </sheets>
  <definedNames>
    <definedName name="_xlnm._FilterDatabase" localSheetId="0" hidden="1">花名册!$A$1:$R$382</definedName>
    <definedName name="_xlnm._FilterDatabase" localSheetId="2" hidden="1">核对稿!$A$4:$Z$6</definedName>
    <definedName name="_xlnm._FilterDatabase" localSheetId="3" hidden="1">整户取消!$A$1:$AC$3</definedName>
    <definedName name="_xlnm._FilterDatabase" localSheetId="4" hidden="1">整户取消信息表!$A$1:$K$3</definedName>
    <definedName name="_xlnm._FilterDatabase" localSheetId="5" hidden="1">户内调增!$A$1:$S$5</definedName>
    <definedName name="_xlnm._FilterDatabase" localSheetId="6" hidden="1">打印稿!$A$4:$J$6</definedName>
    <definedName name="_xlnm._FilterDatabase" hidden="1">#REF!</definedName>
    <definedName name="_xlnm.Print_Area" localSheetId="2">核对稿!$A$1:$N$9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<sst xmlns="http://schemas.openxmlformats.org/spreadsheetml/2006/main" count="6288" uniqueCount="1153">
  <si>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</si>
  <si>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</si>
  <si>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</si>
  <si>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</si>
  <si>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</si>
  <si>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</si>
  <si>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</si>
  <si>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</si>
  <si>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</si>
  <si>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</si>
  <si>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</si>
  <si>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</si>
  <si>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</si>
  <si>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</si>
  <si>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</si>
  <si>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</si>
  <si>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</si>
  <si>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</si>
  <si>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360732170604</t>
  </si>
  <si>
    <t>芦溪村南坑组</t>
  </si>
  <si>
    <t>李春娇</t>
  </si>
  <si>
    <t>B</t>
  </si>
  <si>
    <t>脱贫户</t>
  </si>
  <si>
    <t>龙口镇</t>
  </si>
  <si>
    <t>360732170102</t>
  </si>
  <si>
    <t>都田村岽上组</t>
  </si>
  <si>
    <t>钟贞林</t>
  </si>
  <si>
    <t>脱贫不稳定户</t>
  </si>
  <si>
    <t>360732170117</t>
  </si>
  <si>
    <t>都田村黄泥坳组</t>
  </si>
  <si>
    <t>张功喜</t>
  </si>
  <si>
    <t>A</t>
  </si>
  <si>
    <t>甘会兰</t>
  </si>
  <si>
    <t>张生发</t>
  </si>
  <si>
    <t>360732170108</t>
  </si>
  <si>
    <t>都田村上都组</t>
  </si>
  <si>
    <t>钟大发</t>
  </si>
  <si>
    <t>360732170110</t>
  </si>
  <si>
    <t>都田村下都组</t>
  </si>
  <si>
    <t>刘先尧</t>
  </si>
  <si>
    <t>360732170206</t>
  </si>
  <si>
    <t>丰溪村丰登组</t>
  </si>
  <si>
    <t>李优红</t>
  </si>
  <si>
    <t>360732170202</t>
  </si>
  <si>
    <t>丰溪村丰荣组</t>
  </si>
  <si>
    <t>陈平</t>
  </si>
  <si>
    <t>360732170207</t>
  </si>
  <si>
    <t>丰溪村深山组</t>
  </si>
  <si>
    <t>陈六月</t>
  </si>
  <si>
    <t>360732170510</t>
  </si>
  <si>
    <t>来溪村坑内组</t>
  </si>
  <si>
    <t>刘名成</t>
  </si>
  <si>
    <t>360732170515</t>
  </si>
  <si>
    <t>来溪村来二组</t>
  </si>
  <si>
    <t>钟小英</t>
  </si>
  <si>
    <t>360732170514</t>
  </si>
  <si>
    <t>来溪村来一组</t>
  </si>
  <si>
    <t>肖含桂</t>
  </si>
  <si>
    <t>360732170516</t>
  </si>
  <si>
    <t>来溪村老屋组</t>
  </si>
  <si>
    <t>刘来发</t>
  </si>
  <si>
    <t>360732170505</t>
  </si>
  <si>
    <t>来溪村梅新组</t>
  </si>
  <si>
    <t>钟桂元</t>
  </si>
  <si>
    <t>360732170407</t>
  </si>
  <si>
    <t>嶂下村嶂下组</t>
  </si>
  <si>
    <t>陈素兰</t>
  </si>
  <si>
    <t>C</t>
  </si>
  <si>
    <t>360732170713</t>
  </si>
  <si>
    <t>留村村洞兴组</t>
  </si>
  <si>
    <t>廖乐英</t>
  </si>
  <si>
    <t>360732170303</t>
  </si>
  <si>
    <t>龙口村三组</t>
  </si>
  <si>
    <t>曾国忠</t>
  </si>
  <si>
    <t>360732170310</t>
  </si>
  <si>
    <t>龙口村十组</t>
  </si>
  <si>
    <t>周会清</t>
  </si>
  <si>
    <t>360732171005</t>
  </si>
  <si>
    <t>文院村新建组</t>
  </si>
  <si>
    <t>邓华明</t>
  </si>
  <si>
    <t>360732170305</t>
  </si>
  <si>
    <t>龙口村五组</t>
  </si>
  <si>
    <t>周小春</t>
  </si>
  <si>
    <t>周兆华</t>
  </si>
  <si>
    <t>360732170603</t>
  </si>
  <si>
    <t>芦溪村春丘组</t>
  </si>
  <si>
    <t>邓习意</t>
  </si>
  <si>
    <t>360732170610</t>
  </si>
  <si>
    <t>芦溪村蕉坑组</t>
  </si>
  <si>
    <t>蔡冬香</t>
  </si>
  <si>
    <t>突发严重困难户</t>
  </si>
  <si>
    <t>360732170607</t>
  </si>
  <si>
    <t>芦溪村老山下组</t>
  </si>
  <si>
    <t>刘建文</t>
  </si>
  <si>
    <t>360732170611</t>
  </si>
  <si>
    <t>芦溪村老屋场组</t>
  </si>
  <si>
    <t>刘金娇</t>
  </si>
  <si>
    <t>360732170608</t>
  </si>
  <si>
    <t>芦溪村芦一组</t>
  </si>
  <si>
    <t>刘满秀</t>
  </si>
  <si>
    <t>360732170602</t>
  </si>
  <si>
    <t>芦溪村水晶组</t>
  </si>
  <si>
    <t>邓美青</t>
  </si>
  <si>
    <t>360732170802</t>
  </si>
  <si>
    <t>睦埠村红光组</t>
  </si>
  <si>
    <t>刘瑞万</t>
  </si>
  <si>
    <t>刘熙军</t>
  </si>
  <si>
    <t>D</t>
  </si>
  <si>
    <t>360732170810</t>
  </si>
  <si>
    <t>睦埠村青山组</t>
  </si>
  <si>
    <t>廖生贵</t>
  </si>
  <si>
    <t>360732170806</t>
  </si>
  <si>
    <t>睦埠村星光组</t>
  </si>
  <si>
    <t>刘和银</t>
  </si>
  <si>
    <t>360732170805</t>
  </si>
  <si>
    <t>睦埠村元街组</t>
  </si>
  <si>
    <t>刘瑞江</t>
  </si>
  <si>
    <t>刘名生</t>
  </si>
  <si>
    <t>360732170906</t>
  </si>
  <si>
    <t>中岭村岭脑组</t>
  </si>
  <si>
    <t>邓经泮</t>
  </si>
  <si>
    <t>刘先钟</t>
  </si>
  <si>
    <t>360732170919</t>
  </si>
  <si>
    <t>中岭村石角组</t>
  </si>
  <si>
    <t>邓经荣</t>
  </si>
  <si>
    <t>360732170916</t>
  </si>
  <si>
    <t>中岭村柏二组</t>
  </si>
  <si>
    <t>周俊增</t>
  </si>
  <si>
    <t>360732170402</t>
  </si>
  <si>
    <t>嶂下村岭背组</t>
  </si>
  <si>
    <t>刘志栏</t>
  </si>
  <si>
    <t>360732170902</t>
  </si>
  <si>
    <t>中岭村大告组</t>
  </si>
  <si>
    <t>刘仁香</t>
  </si>
  <si>
    <t>360732170904</t>
  </si>
  <si>
    <t>中岭村存敬组</t>
  </si>
  <si>
    <t>邓习锋</t>
  </si>
  <si>
    <t>360732170909</t>
  </si>
  <si>
    <t>中岭村合顺组</t>
  </si>
  <si>
    <t>邓溱财</t>
  </si>
  <si>
    <t>邓正元</t>
  </si>
  <si>
    <t>邓经满</t>
  </si>
  <si>
    <t>林七秀</t>
  </si>
  <si>
    <t>刘文烈</t>
  </si>
  <si>
    <t>刘满发</t>
  </si>
  <si>
    <t>360732170513</t>
  </si>
  <si>
    <t>来溪村田南组</t>
  </si>
  <si>
    <t>张甘秀</t>
  </si>
  <si>
    <t>360732170507</t>
  </si>
  <si>
    <t>来溪村小山组</t>
  </si>
  <si>
    <t>刘三元</t>
  </si>
  <si>
    <t>360732170908</t>
  </si>
  <si>
    <t>中岭村红星组</t>
  </si>
  <si>
    <t>邓阳辉</t>
  </si>
  <si>
    <t>周清生</t>
  </si>
  <si>
    <t>360732170606</t>
  </si>
  <si>
    <t>芦溪村打古石组</t>
  </si>
  <si>
    <t>邓宜汉</t>
  </si>
  <si>
    <t>邓宜佳</t>
  </si>
  <si>
    <t>邓福华</t>
  </si>
  <si>
    <t>邓通伟</t>
  </si>
  <si>
    <t>邓焕民</t>
  </si>
  <si>
    <t>360732170601</t>
  </si>
  <si>
    <t>芦溪村食乐坑组</t>
  </si>
  <si>
    <t>刘来香</t>
  </si>
  <si>
    <t>360732170804</t>
  </si>
  <si>
    <t>睦埠村富街组</t>
  </si>
  <si>
    <t>钟来英</t>
  </si>
  <si>
    <t>360732170813</t>
  </si>
  <si>
    <t>睦埠村富全组</t>
  </si>
  <si>
    <t>庄仁香</t>
  </si>
  <si>
    <t>360732170808</t>
  </si>
  <si>
    <t>睦埠村黄塘组</t>
  </si>
  <si>
    <t>温慧敏</t>
  </si>
  <si>
    <t>刘星平</t>
  </si>
  <si>
    <t>刘明宗</t>
  </si>
  <si>
    <t>360732170408</t>
  </si>
  <si>
    <t>嶂下村工农组</t>
  </si>
  <si>
    <t>刘罗宝</t>
  </si>
  <si>
    <t>360732170411</t>
  </si>
  <si>
    <t>嶂下村枧背组</t>
  </si>
  <si>
    <t>钟发</t>
  </si>
  <si>
    <t>360732170703</t>
  </si>
  <si>
    <t>留村赤土坑组</t>
  </si>
  <si>
    <t>刘财宝</t>
  </si>
  <si>
    <t>边缘易致贫户</t>
  </si>
  <si>
    <t>周地凤</t>
  </si>
  <si>
    <t>360732170901</t>
  </si>
  <si>
    <t>中岭村大帮组</t>
  </si>
  <si>
    <t>邓经锡</t>
  </si>
  <si>
    <t>360732170702</t>
  </si>
  <si>
    <t>留村村新建组</t>
  </si>
  <si>
    <t>刘官明</t>
  </si>
  <si>
    <t>360732170709</t>
  </si>
  <si>
    <t>留村村新华组</t>
  </si>
  <si>
    <t>钟满香</t>
  </si>
  <si>
    <t>360732170911</t>
  </si>
  <si>
    <t>中岭村敬安组</t>
  </si>
  <si>
    <t>邓习坤</t>
  </si>
  <si>
    <t>钟元娇</t>
  </si>
  <si>
    <t>刘化彰</t>
  </si>
  <si>
    <t>360732170918</t>
  </si>
  <si>
    <t>中岭村溪背组</t>
  </si>
  <si>
    <t>刘景明</t>
  </si>
  <si>
    <t>360732170712</t>
  </si>
  <si>
    <t>留村新溪组</t>
  </si>
  <si>
    <t>邓经玉</t>
  </si>
  <si>
    <t>360732170203</t>
  </si>
  <si>
    <t>丰溪村寨背组</t>
  </si>
  <si>
    <t>陈名佐</t>
  </si>
  <si>
    <t>360732170605</t>
  </si>
  <si>
    <t>芦溪村芭蕉杏组</t>
  </si>
  <si>
    <t>蔡林清</t>
  </si>
  <si>
    <t>刘敏</t>
  </si>
  <si>
    <t>刘水发</t>
  </si>
  <si>
    <t>360732170106</t>
  </si>
  <si>
    <t>都田村新圹组</t>
  </si>
  <si>
    <t>钟新凤</t>
  </si>
  <si>
    <t>360732170109</t>
  </si>
  <si>
    <t>都田村上蔡组</t>
  </si>
  <si>
    <t>曾春兰</t>
  </si>
  <si>
    <t>360732170205</t>
  </si>
  <si>
    <t>丰溪村塘背组</t>
  </si>
  <si>
    <t>刘和茂</t>
  </si>
  <si>
    <t>邓九生</t>
  </si>
  <si>
    <t>360732170104</t>
  </si>
  <si>
    <t>都田村大田组</t>
  </si>
  <si>
    <t>刘德才</t>
  </si>
  <si>
    <t>刘金兰</t>
  </si>
  <si>
    <t>360732170118</t>
  </si>
  <si>
    <t>都田村桃坑组</t>
  </si>
  <si>
    <t>曾来基</t>
  </si>
  <si>
    <t>刘志坤</t>
  </si>
  <si>
    <t>360732170708</t>
  </si>
  <si>
    <t>留村村麦笠组</t>
  </si>
  <si>
    <t>周兆丰</t>
  </si>
  <si>
    <t>陈元明</t>
  </si>
  <si>
    <t>刘芳</t>
  </si>
  <si>
    <t>360732170508</t>
  </si>
  <si>
    <t>来溪村大山组</t>
  </si>
  <si>
    <t>曾苏英</t>
  </si>
  <si>
    <t>360732170506</t>
  </si>
  <si>
    <t>来溪村良屋组</t>
  </si>
  <si>
    <t>刘化楷</t>
  </si>
  <si>
    <t>刘文华</t>
  </si>
  <si>
    <t>360732170512</t>
  </si>
  <si>
    <t>来溪村上村组</t>
  </si>
  <si>
    <t>王安飞</t>
  </si>
  <si>
    <t>刘显沅</t>
  </si>
  <si>
    <t>黄盛隆</t>
  </si>
  <si>
    <t>360732170501</t>
  </si>
  <si>
    <t>来溪村嶂下组</t>
  </si>
  <si>
    <t>钟春发</t>
  </si>
  <si>
    <t>360732170308</t>
  </si>
  <si>
    <t>龙口村八组</t>
  </si>
  <si>
    <t>周保山</t>
  </si>
  <si>
    <t>360732170306</t>
  </si>
  <si>
    <t>龙口村六组</t>
  </si>
  <si>
    <t>周燕</t>
  </si>
  <si>
    <t>周发林</t>
  </si>
  <si>
    <t>周兆文</t>
  </si>
  <si>
    <t>刘玉莲</t>
  </si>
  <si>
    <t>张丙娇</t>
  </si>
  <si>
    <t>360732170801</t>
  </si>
  <si>
    <t>睦埠村富芫组</t>
  </si>
  <si>
    <t>刘观宇</t>
  </si>
  <si>
    <t>钟云莲</t>
  </si>
  <si>
    <t>360732170803</t>
  </si>
  <si>
    <t>睦埠村红卫组</t>
  </si>
  <si>
    <t>刘井仔</t>
  </si>
  <si>
    <t>360732170809</t>
  </si>
  <si>
    <t>睦埠村黄新组</t>
  </si>
  <si>
    <t>周财美</t>
  </si>
  <si>
    <t>360732171002</t>
  </si>
  <si>
    <t>文院村红二组</t>
  </si>
  <si>
    <t>曾方仁</t>
  </si>
  <si>
    <t>360732171003</t>
  </si>
  <si>
    <t>文院村红星组</t>
  </si>
  <si>
    <t>胡世衍</t>
  </si>
  <si>
    <t>360732171006</t>
  </si>
  <si>
    <t>文院村长发组</t>
  </si>
  <si>
    <t>刘华平</t>
  </si>
  <si>
    <t>360732170409</t>
  </si>
  <si>
    <t>嶂下村告头组</t>
  </si>
  <si>
    <t>邓春香</t>
  </si>
  <si>
    <t>钟菊华</t>
  </si>
  <si>
    <t>360732170404</t>
  </si>
  <si>
    <t>嶂下村互助组</t>
  </si>
  <si>
    <t>刘建校</t>
  </si>
  <si>
    <t>360732170405</t>
  </si>
  <si>
    <t>嶂下村团结组</t>
  </si>
  <si>
    <t>刘建忠</t>
  </si>
  <si>
    <t>刘检仔</t>
  </si>
  <si>
    <t>360732170403</t>
  </si>
  <si>
    <t>嶂下村嶂脑组</t>
  </si>
  <si>
    <t>谢庆香</t>
  </si>
  <si>
    <t>肖桂英</t>
  </si>
  <si>
    <t>邓春明</t>
  </si>
  <si>
    <t>周逸赞</t>
  </si>
  <si>
    <t>360732171004</t>
  </si>
  <si>
    <t>文院村忠东组</t>
  </si>
  <si>
    <t>张文梅</t>
  </si>
  <si>
    <t>邓习洋</t>
  </si>
  <si>
    <t>邓经华</t>
  </si>
  <si>
    <t>360732170905</t>
  </si>
  <si>
    <t>中岭村大屋组</t>
  </si>
  <si>
    <t>曾春梅</t>
  </si>
  <si>
    <t>邓经东</t>
  </si>
  <si>
    <t>邓习银</t>
  </si>
  <si>
    <t>中岭村塘背组</t>
  </si>
  <si>
    <t>张长凤</t>
  </si>
  <si>
    <t>360732170907</t>
  </si>
  <si>
    <t>中岭村岭丰组</t>
  </si>
  <si>
    <t>邓宜标</t>
  </si>
  <si>
    <t>钟丙元</t>
  </si>
  <si>
    <t>360732170912</t>
  </si>
  <si>
    <t>中岭村新财组</t>
  </si>
  <si>
    <t>钟地香</t>
  </si>
  <si>
    <t>邓通来</t>
  </si>
  <si>
    <t>周灿顺</t>
  </si>
  <si>
    <t>刘菊英</t>
  </si>
  <si>
    <t>360732170502</t>
  </si>
  <si>
    <t>来溪村均岭组</t>
  </si>
  <si>
    <t>曾云秀</t>
  </si>
  <si>
    <t>360732170204</t>
  </si>
  <si>
    <t>丰溪村溪坪组</t>
  </si>
  <si>
    <t>钟维英</t>
  </si>
  <si>
    <t>360732170704</t>
  </si>
  <si>
    <t>留村村富民组</t>
  </si>
  <si>
    <t>刘惠诚</t>
  </si>
  <si>
    <t>刘立华</t>
  </si>
  <si>
    <t>邓经兰</t>
  </si>
  <si>
    <t>360732170312</t>
  </si>
  <si>
    <t>龙口村十二组</t>
  </si>
  <si>
    <t>周龙水生</t>
  </si>
  <si>
    <t>周祥明</t>
  </si>
  <si>
    <t>360732170915</t>
  </si>
  <si>
    <t>中岭村柏一组</t>
  </si>
  <si>
    <t>周长法</t>
  </si>
  <si>
    <t>刘拥东</t>
  </si>
  <si>
    <t>周兆武</t>
  </si>
  <si>
    <t>360732170807</t>
  </si>
  <si>
    <t>睦埠村赤岭组</t>
  </si>
  <si>
    <t>刘熙惠</t>
  </si>
  <si>
    <t>周兆英</t>
  </si>
  <si>
    <t>360732171001</t>
  </si>
  <si>
    <t>文院村红一组</t>
  </si>
  <si>
    <t>朱开汶</t>
  </si>
  <si>
    <t>360732170113</t>
  </si>
  <si>
    <t>都田村登机组</t>
  </si>
  <si>
    <t>李名权</t>
  </si>
  <si>
    <t>刘会兰</t>
  </si>
  <si>
    <t>钟仁秀</t>
  </si>
  <si>
    <t>360732170208</t>
  </si>
  <si>
    <t>丰溪村林丰组</t>
  </si>
  <si>
    <t>陈发生</t>
  </si>
  <si>
    <t>钟井秀</t>
  </si>
  <si>
    <t>黄友发</t>
  </si>
  <si>
    <t>刘官发</t>
  </si>
  <si>
    <t>360732170910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</si>
  <si>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</si>
  <si>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</si>
  <si>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</si>
  <si>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</si>
  <si>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</si>
  <si>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</si>
  <si>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</si>
  <si>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</si>
  <si>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</si>
  <si>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</si>
  <si>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</si>
  <si>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360732170103</t>
  </si>
  <si>
    <t>都田村山下组</t>
  </si>
  <si>
    <t>刘政</t>
  </si>
  <si>
    <t>陈科锋</t>
  </si>
  <si>
    <t>陈光耀</t>
  </si>
  <si>
    <t>芦溪村焦坑组</t>
  </si>
  <si>
    <t>邓水法</t>
  </si>
  <si>
    <t>刘新华</t>
  </si>
  <si>
    <t>360732171007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</si>
  <si>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</si>
  <si>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</si>
  <si>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</si>
  <si>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</si>
  <si>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</si>
  <si>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</si>
  <si>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</si>
  <si>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</si>
  <si>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周祥林</t>
  </si>
  <si>
    <t>刘招弟</t>
  </si>
  <si>
    <t>36073217</t>
  </si>
  <si>
    <t>留村村新溪组</t>
  </si>
  <si>
    <t>周小清</t>
  </si>
  <si>
    <t>360732170711</t>
  </si>
  <si>
    <t>留村村建设组</t>
  </si>
  <si>
    <t>刘建椿</t>
  </si>
  <si>
    <t>陈庆佐</t>
  </si>
  <si>
    <t>都田村坪坑组</t>
  </si>
  <si>
    <t>刘爱华</t>
  </si>
  <si>
    <t>留村新兴组</t>
  </si>
  <si>
    <t>钟招香</t>
  </si>
  <si>
    <t>钟福英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</si>
  <si>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</si>
  <si>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</si>
  <si>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</si>
  <si>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</si>
  <si>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</si>
  <si>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</si>
  <si>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</si>
  <si>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</si>
  <si>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</si>
  <si>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</si>
  <si>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</si>
  <si>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</si>
  <si>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</si>
  <si>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</si>
  <si>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</si>
  <si>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</si>
  <si>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</si>
  <si>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</si>
  <si>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</si>
  <si>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</si>
  <si>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</si>
  <si>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</si>
  <si>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</si>
  <si>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</si>
  <si>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</si>
  <si>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</si>
  <si>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朱先发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</si>
  <si>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</si>
  <si>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</si>
  <si>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</si>
  <si>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</si>
  <si>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</si>
  <si>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</si>
  <si>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</si>
  <si>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</si>
  <si>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</si>
  <si>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</si>
  <si>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</si>
  <si>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</si>
  <si>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</si>
  <si>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邓见军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</si>
  <si>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</si>
  <si>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</si>
  <si>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</si>
  <si>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</si>
  <si>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</si>
  <si>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</si>
  <si>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</si>
  <si>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</si>
  <si>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</si>
  <si>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</si>
  <si>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</si>
  <si>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</si>
  <si>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</si>
  <si>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</si>
  <si>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</si>
  <si>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</si>
  <si>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</si>
  <si>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</si>
  <si>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都田岽上组</t>
  </si>
  <si>
    <t>刘福秀</t>
  </si>
  <si>
    <t>黄小青</t>
  </si>
  <si>
    <t>留村村赤土坑组</t>
  </si>
  <si>
    <t>刘化顺</t>
  </si>
  <si>
    <t>周华兰</t>
  </si>
  <si>
    <t>邓习汉</t>
  </si>
  <si>
    <t>360732170706</t>
  </si>
  <si>
    <t>留村村新兴组</t>
  </si>
  <si>
    <t>刘运发</t>
  </si>
  <si>
    <t>360732170114</t>
  </si>
  <si>
    <t>都田村老桥组</t>
  </si>
  <si>
    <t>钟贞银</t>
  </si>
  <si>
    <t>曾昭荣</t>
  </si>
  <si>
    <t>廖家旺</t>
  </si>
  <si>
    <t>刘朝生</t>
  </si>
  <si>
    <t>张建材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</si>
  <si>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</si>
  <si>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</si>
  <si>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</si>
  <si>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</si>
  <si>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</si>
  <si>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</si>
  <si>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</si>
  <si>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</si>
  <si>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</si>
  <si>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</si>
  <si>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</si>
  <si>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</si>
  <si>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</si>
  <si>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</si>
  <si>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</si>
  <si>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吴永洁</t>
  </si>
  <si>
    <t>来溪村上木迳组</t>
  </si>
  <si>
    <t>肖扬</t>
  </si>
  <si>
    <t>钟华兰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</si>
  <si>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</si>
  <si>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</si>
  <si>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</si>
  <si>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</si>
  <si>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</si>
  <si>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</si>
  <si>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</si>
  <si>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</si>
  <si>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</si>
  <si>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</si>
  <si>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</si>
  <si>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</si>
  <si>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</si>
  <si>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</si>
  <si>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</si>
  <si>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</si>
  <si>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</si>
  <si>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</si>
  <si>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刘成飞</t>
  </si>
  <si>
    <t>刘秀华</t>
  </si>
  <si>
    <t>刘洋平</t>
  </si>
  <si>
    <t>刘春辉</t>
  </si>
  <si>
    <t>来溪村社背组</t>
  </si>
  <si>
    <t>钟文英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</si>
  <si>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</si>
  <si>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</si>
  <si>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</si>
  <si>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</si>
  <si>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</si>
  <si>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</si>
  <si>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</si>
  <si>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</si>
  <si>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</si>
  <si>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</si>
  <si>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</si>
  <si>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</si>
  <si>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</si>
  <si>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</si>
  <si>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</si>
  <si>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</si>
  <si>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邓桂平</t>
  </si>
  <si>
    <t>否</t>
  </si>
  <si>
    <t>是</t>
  </si>
  <si>
    <t>来溪村小山塘组</t>
  </si>
  <si>
    <t>张莲秀</t>
  </si>
  <si>
    <t xml:space="preserve">否 </t>
  </si>
  <si>
    <t>周逸法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</si>
  <si>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</si>
  <si>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</si>
  <si>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</si>
  <si>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</si>
  <si>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</si>
  <si>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</si>
  <si>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</si>
  <si>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</si>
  <si>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</si>
  <si>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邓经有</t>
  </si>
  <si>
    <t>邓经隆</t>
  </si>
  <si>
    <t>来溪村大坑组</t>
  </si>
  <si>
    <t>刘化珍</t>
  </si>
  <si>
    <t>刘云</t>
  </si>
  <si>
    <t>陈洪粤</t>
  </si>
  <si>
    <t>陈名侑</t>
  </si>
  <si>
    <t>刘光发</t>
  </si>
  <si>
    <t>留村村上屋组</t>
  </si>
  <si>
    <t>钟小华</t>
  </si>
  <si>
    <t>胡昌耀</t>
  </si>
  <si>
    <t>钟秀春</t>
  </si>
  <si>
    <t>邓金文</t>
  </si>
  <si>
    <t>钟仁贵</t>
  </si>
  <si>
    <t>中岭村上村组</t>
  </si>
  <si>
    <t>邓煜彤</t>
  </si>
  <si>
    <t>邓宜泽</t>
  </si>
  <si>
    <t>肖小慧</t>
  </si>
  <si>
    <t>邓新平</t>
  </si>
  <si>
    <t>龙口村二组</t>
  </si>
  <si>
    <t>周海龙</t>
  </si>
  <si>
    <t>留村村上一组</t>
  </si>
  <si>
    <t>刘发龙</t>
  </si>
  <si>
    <t>刘冬明</t>
  </si>
  <si>
    <t>谭美英</t>
  </si>
  <si>
    <t>刘筱雨</t>
  </si>
  <si>
    <t>刘健</t>
  </si>
  <si>
    <t>刘海平</t>
  </si>
  <si>
    <t>刘石明</t>
  </si>
  <si>
    <t>刘先锋</t>
  </si>
  <si>
    <t>钟仁才</t>
  </si>
  <si>
    <t>杨美玲</t>
  </si>
  <si>
    <t>曾宜财</t>
  </si>
  <si>
    <t>周钦法</t>
  </si>
  <si>
    <t>刘红梅</t>
  </si>
  <si>
    <t>刘金金</t>
  </si>
  <si>
    <t>芦溪村春坵组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</si>
  <si>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</si>
  <si>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</si>
  <si>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</si>
  <si>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</si>
  <si>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</si>
  <si>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</si>
  <si>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</si>
  <si>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 xml:space="preserve">是 </t>
  </si>
  <si>
    <t>李美兰</t>
  </si>
  <si>
    <t>钟杨秀</t>
  </si>
  <si>
    <t>曾满凤</t>
  </si>
  <si>
    <t>丰溪村石丰组</t>
  </si>
  <si>
    <t>陈锋盛</t>
  </si>
  <si>
    <t>刘雯萱</t>
  </si>
  <si>
    <t>E</t>
  </si>
  <si>
    <t>刘子萌</t>
  </si>
  <si>
    <t>刘宏喆</t>
  </si>
  <si>
    <t>曾冬香</t>
  </si>
  <si>
    <t>邹华兰</t>
  </si>
  <si>
    <t>刘建香</t>
  </si>
  <si>
    <t>周雨龙</t>
  </si>
  <si>
    <t>钟启兰</t>
  </si>
  <si>
    <t>邓习犀</t>
  </si>
  <si>
    <t>邓宜诏</t>
  </si>
  <si>
    <t>邓习金</t>
  </si>
  <si>
    <t>刘丹</t>
  </si>
  <si>
    <t>刘新香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</si>
  <si>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</si>
  <si>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</si>
  <si>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</si>
  <si>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</si>
  <si>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</si>
  <si>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</si>
  <si>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</si>
  <si>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钟检发</t>
  </si>
  <si>
    <t>邓建平</t>
  </si>
  <si>
    <t>中岭村安背组</t>
  </si>
  <si>
    <t>刘连招</t>
  </si>
  <si>
    <t>刘兰香</t>
  </si>
  <si>
    <t>刘倩</t>
  </si>
  <si>
    <t>陈小翠</t>
  </si>
  <si>
    <t>吴永忠</t>
  </si>
  <si>
    <t>余传春</t>
  </si>
  <si>
    <t>刘花花</t>
  </si>
  <si>
    <t>钟蔚尧</t>
  </si>
  <si>
    <t>都田村新塘组</t>
  </si>
  <si>
    <t>曾昭基</t>
  </si>
  <si>
    <t>陈凤女</t>
  </si>
  <si>
    <t>曾昭文</t>
  </si>
  <si>
    <t>芦溪村芦二组</t>
  </si>
  <si>
    <t>邓叶华</t>
  </si>
  <si>
    <t>陈凤荣</t>
  </si>
  <si>
    <t xml:space="preserve">刘石贵 </t>
  </si>
  <si>
    <t>来溪村上木组</t>
  </si>
  <si>
    <t>邱庆梅</t>
  </si>
  <si>
    <t>邓经珠</t>
  </si>
  <si>
    <t>陈玉莲</t>
  </si>
  <si>
    <t>刘中兰</t>
  </si>
  <si>
    <t>廖小兰</t>
  </si>
  <si>
    <t>刘文村</t>
  </si>
  <si>
    <t>龙口村十三组</t>
  </si>
  <si>
    <t>周辉</t>
  </si>
  <si>
    <t>刘熙财</t>
  </si>
  <si>
    <t>温嘉清</t>
  </si>
  <si>
    <t>邓经惠</t>
  </si>
  <si>
    <t>邓次兰</t>
  </si>
  <si>
    <t>钟福生</t>
  </si>
  <si>
    <t>周小兵</t>
  </si>
  <si>
    <t>户主</t>
  </si>
  <si>
    <t>享受人口</t>
  </si>
  <si>
    <t>姓名</t>
  </si>
  <si>
    <t>身份证验证</t>
  </si>
  <si>
    <t>家庭关系</t>
  </si>
  <si>
    <t>人员详细住址</t>
  </si>
  <si>
    <t>本人</t>
  </si>
  <si>
    <t>子/婿</t>
  </si>
  <si>
    <t>蔡秀山</t>
  </si>
  <si>
    <t>兄/弟/姐/妹</t>
  </si>
  <si>
    <t>蔡英峰</t>
  </si>
  <si>
    <t>父母/岳父母/公婆</t>
  </si>
  <si>
    <t>曾志伟</t>
  </si>
  <si>
    <t>孙子女/外孙子女</t>
  </si>
  <si>
    <t>曾庆鸿</t>
  </si>
  <si>
    <t>黄志华</t>
  </si>
  <si>
    <t>配偶</t>
  </si>
  <si>
    <t>肖英煌</t>
  </si>
  <si>
    <t>肖欣</t>
  </si>
  <si>
    <t>潘桂香</t>
  </si>
  <si>
    <t>祖父母/外祖父母</t>
  </si>
  <si>
    <t>刘检女</t>
  </si>
  <si>
    <t>张满燕</t>
  </si>
  <si>
    <t>邓习兰</t>
  </si>
  <si>
    <t>邓优</t>
  </si>
  <si>
    <t>女/媳</t>
  </si>
  <si>
    <t>钟云兰</t>
  </si>
  <si>
    <t>汤倍英</t>
  </si>
  <si>
    <t>其他</t>
  </si>
  <si>
    <t>刘忠鹏</t>
  </si>
  <si>
    <t>邓经辉</t>
  </si>
  <si>
    <t>邓子清</t>
  </si>
  <si>
    <t>邓雅琪</t>
  </si>
  <si>
    <t>邓晓慧</t>
  </si>
  <si>
    <t>邓瑞谦</t>
  </si>
  <si>
    <t>邱德英</t>
  </si>
  <si>
    <t>邓建清</t>
  </si>
  <si>
    <t>邓地凤</t>
  </si>
  <si>
    <t>邓倩</t>
  </si>
  <si>
    <t>邓建兴</t>
  </si>
  <si>
    <t>邓娟</t>
  </si>
  <si>
    <t>刘带凤</t>
  </si>
  <si>
    <t>刘桂英</t>
  </si>
  <si>
    <t>邓通升</t>
  </si>
  <si>
    <t>邓伟涵</t>
  </si>
  <si>
    <t>邓宜海</t>
  </si>
  <si>
    <t>曾发香</t>
  </si>
  <si>
    <t>邓良焙</t>
  </si>
  <si>
    <t>邓艳萍</t>
  </si>
  <si>
    <t>邓勇</t>
  </si>
  <si>
    <t>邓燕清</t>
  </si>
  <si>
    <t>钟永辉</t>
  </si>
  <si>
    <t>邓见顺</t>
  </si>
  <si>
    <t>毛桥英</t>
  </si>
  <si>
    <t>钟秋元</t>
  </si>
  <si>
    <t>刘福女</t>
  </si>
  <si>
    <t>邓芸馨</t>
  </si>
  <si>
    <t>邓睿</t>
  </si>
  <si>
    <t>胡艳英</t>
  </si>
  <si>
    <t xml:space="preserve"> 钟伟香</t>
  </si>
  <si>
    <t>邓嘉旺</t>
  </si>
  <si>
    <t>胡美云</t>
  </si>
  <si>
    <t>钟树花</t>
  </si>
  <si>
    <t>黄代清</t>
  </si>
  <si>
    <t>钟冬华</t>
  </si>
  <si>
    <t>黄华清</t>
  </si>
  <si>
    <t>李成梁</t>
  </si>
  <si>
    <t>李婷</t>
  </si>
  <si>
    <t>李娉</t>
  </si>
  <si>
    <t>刘婉玉</t>
  </si>
  <si>
    <t>廖礼达</t>
  </si>
  <si>
    <t>邓金兰</t>
  </si>
  <si>
    <t>廖飞</t>
  </si>
  <si>
    <t>刘有财</t>
  </si>
  <si>
    <t>刘有钱</t>
  </si>
  <si>
    <t>刘继睿</t>
  </si>
  <si>
    <t>姚莉芳</t>
  </si>
  <si>
    <t>刘惜珺</t>
  </si>
  <si>
    <t>孙女</t>
  </si>
  <si>
    <t>留村新建组</t>
  </si>
  <si>
    <t>邓良群</t>
  </si>
  <si>
    <t>刘斌</t>
  </si>
  <si>
    <t>钟华华</t>
  </si>
  <si>
    <t>刘珍</t>
  </si>
  <si>
    <t>刘陈辉</t>
  </si>
  <si>
    <t>谢玉华</t>
  </si>
  <si>
    <t>钟庚香</t>
  </si>
  <si>
    <t>刘家伟</t>
  </si>
  <si>
    <t>刘余员</t>
  </si>
  <si>
    <t>刘梓文</t>
  </si>
  <si>
    <t>曾晓华</t>
  </si>
  <si>
    <t>刘利民</t>
  </si>
  <si>
    <t>刘晨杰</t>
  </si>
  <si>
    <t>刘思源</t>
  </si>
  <si>
    <t>宋小兰</t>
  </si>
  <si>
    <t>刘勇</t>
  </si>
  <si>
    <t>刘惠雄</t>
  </si>
  <si>
    <t>刘惠兰</t>
  </si>
  <si>
    <t>邓丙香</t>
  </si>
  <si>
    <t>刘化来</t>
  </si>
  <si>
    <t>钟六秀</t>
  </si>
  <si>
    <t>刘富强</t>
  </si>
  <si>
    <t>谢久香</t>
  </si>
  <si>
    <t>刘正秀</t>
  </si>
  <si>
    <t>曾秀平</t>
  </si>
  <si>
    <t>邓红梅</t>
  </si>
  <si>
    <t>吕福梅</t>
  </si>
  <si>
    <t>刘康颖</t>
  </si>
  <si>
    <t>刘敏轩</t>
  </si>
  <si>
    <t>刘瑞海</t>
  </si>
  <si>
    <t>谢玉梅</t>
  </si>
  <si>
    <t>杨满凤</t>
  </si>
  <si>
    <t>刘名奖</t>
  </si>
  <si>
    <t>谢二香</t>
  </si>
  <si>
    <t>刘良源</t>
  </si>
  <si>
    <t>刘文涛</t>
  </si>
  <si>
    <t>邓建新</t>
  </si>
  <si>
    <t>刘雯</t>
  </si>
  <si>
    <t>刘熙祯</t>
  </si>
  <si>
    <t>邓发香</t>
  </si>
  <si>
    <t>周子川</t>
  </si>
  <si>
    <t>周子毅</t>
  </si>
  <si>
    <t>谢会香</t>
  </si>
  <si>
    <t>嶂下村岑背组</t>
  </si>
  <si>
    <t>许美兰</t>
  </si>
  <si>
    <t>留村麦笠组</t>
  </si>
  <si>
    <t>刘美红</t>
  </si>
  <si>
    <t>刘桂清</t>
  </si>
  <si>
    <t>邓丽飞</t>
  </si>
  <si>
    <t>邓平</t>
  </si>
  <si>
    <t>刘秀兰</t>
  </si>
  <si>
    <t>钟春梅</t>
  </si>
  <si>
    <t>张小梅</t>
  </si>
  <si>
    <t>刘海英</t>
  </si>
  <si>
    <t>刘建豪</t>
  </si>
  <si>
    <t>邓习城</t>
  </si>
  <si>
    <t>钟效琴</t>
  </si>
  <si>
    <t>钟菊兰</t>
  </si>
  <si>
    <t>欧阳丽美</t>
  </si>
  <si>
    <t>钟大伟</t>
  </si>
  <si>
    <t>钟意平</t>
  </si>
  <si>
    <t>刘永光</t>
  </si>
  <si>
    <t>刘微</t>
  </si>
  <si>
    <t>陈佳瑶</t>
  </si>
  <si>
    <t>陈元皓</t>
  </si>
  <si>
    <t>邓年发</t>
  </si>
  <si>
    <t>周六女</t>
  </si>
  <si>
    <t>刘满香</t>
  </si>
  <si>
    <t>刘观香</t>
  </si>
  <si>
    <t>钟罗顺</t>
  </si>
  <si>
    <t>钟德兰</t>
  </si>
  <si>
    <t>周满林</t>
  </si>
  <si>
    <t>李乔秀</t>
  </si>
  <si>
    <t>周兆亿</t>
  </si>
  <si>
    <t>钟友兰</t>
  </si>
  <si>
    <t>周春芳</t>
  </si>
  <si>
    <t>钟清美</t>
  </si>
  <si>
    <t>宁爱云</t>
  </si>
  <si>
    <t>张校</t>
  </si>
  <si>
    <t>黄金娥</t>
  </si>
  <si>
    <t>周加乐</t>
  </si>
  <si>
    <t>周加兴</t>
  </si>
  <si>
    <t>周欣怡</t>
  </si>
  <si>
    <t>李珍</t>
  </si>
  <si>
    <t>周嘉锐</t>
  </si>
  <si>
    <t>周华清</t>
  </si>
  <si>
    <t>刘震恒</t>
  </si>
  <si>
    <t>周明风</t>
  </si>
  <si>
    <t>邓苏兰</t>
  </si>
  <si>
    <t>朱其长</t>
  </si>
  <si>
    <t>朱豪宇</t>
  </si>
  <si>
    <t>彭娟</t>
  </si>
  <si>
    <t>蔡邦亿</t>
  </si>
  <si>
    <t>留村富民组</t>
  </si>
  <si>
    <t>刘慧丹</t>
  </si>
  <si>
    <t>刘慧恒</t>
  </si>
  <si>
    <t>刘美华</t>
  </si>
  <si>
    <t>刘浩轩</t>
  </si>
  <si>
    <t>刘志航</t>
  </si>
  <si>
    <t>周香</t>
  </si>
  <si>
    <t>邓斯羽</t>
  </si>
  <si>
    <t>邓斯源</t>
  </si>
  <si>
    <t>钟永青</t>
  </si>
  <si>
    <t>陈斌</t>
  </si>
  <si>
    <t>李彥鑫</t>
  </si>
  <si>
    <t>刘玉华</t>
  </si>
  <si>
    <t>李慧妍</t>
  </si>
  <si>
    <t>李彦君</t>
  </si>
  <si>
    <t>刘宇航</t>
  </si>
  <si>
    <t>刘宇彬</t>
  </si>
  <si>
    <t>邓连凤</t>
  </si>
  <si>
    <t>陈雅馨</t>
  </si>
  <si>
    <t>陈雨佳</t>
  </si>
  <si>
    <t>吴海玉</t>
  </si>
  <si>
    <t>陈峻熙</t>
  </si>
  <si>
    <t>陈庆洲</t>
  </si>
  <si>
    <t>陈元泽</t>
  </si>
  <si>
    <t>陈清兰</t>
  </si>
  <si>
    <t>陈沐瑾</t>
  </si>
  <si>
    <t>周素华</t>
  </si>
  <si>
    <t>邓龙龙</t>
  </si>
  <si>
    <t>刘晓锂</t>
  </si>
  <si>
    <t>刘伟</t>
  </si>
  <si>
    <t>钟满兰</t>
  </si>
  <si>
    <t>陈雪峰</t>
  </si>
  <si>
    <t>陈坤</t>
  </si>
  <si>
    <t>刘明</t>
  </si>
  <si>
    <t>陈梓怡</t>
  </si>
  <si>
    <t>陈雨萱</t>
  </si>
  <si>
    <t>曾水秀</t>
  </si>
  <si>
    <t>邓亮</t>
  </si>
  <si>
    <t>儿子</t>
  </si>
  <si>
    <t>邓春英</t>
  </si>
  <si>
    <t>刘毅</t>
  </si>
  <si>
    <t>周年</t>
  </si>
  <si>
    <t>刘飞</t>
  </si>
  <si>
    <t>钟连秀</t>
  </si>
  <si>
    <t>张招财</t>
  </si>
  <si>
    <t>罗美英</t>
  </si>
  <si>
    <t>周灿兰</t>
  </si>
  <si>
    <t>刘建杰</t>
  </si>
  <si>
    <t>彭塘凤</t>
  </si>
  <si>
    <t>刘封清</t>
  </si>
  <si>
    <t>刘功林</t>
  </si>
  <si>
    <t>刘功宇</t>
  </si>
  <si>
    <t>周起兰</t>
  </si>
  <si>
    <t>陈九香</t>
  </si>
  <si>
    <t>胡金山</t>
  </si>
  <si>
    <t>刘小英</t>
  </si>
  <si>
    <t>周兆平</t>
  </si>
  <si>
    <t>曾丽娟</t>
  </si>
  <si>
    <t>都田老山下组</t>
  </si>
  <si>
    <t>钟成秀</t>
  </si>
  <si>
    <t>刘伟東</t>
  </si>
  <si>
    <t>刘英</t>
  </si>
  <si>
    <t>邓华兰</t>
  </si>
  <si>
    <t>刘友香</t>
  </si>
  <si>
    <t>朱统平</t>
  </si>
  <si>
    <t>朱淯芬</t>
  </si>
  <si>
    <t>嶂下村杨背组</t>
  </si>
  <si>
    <t>钟观女</t>
  </si>
  <si>
    <t>周慧娟</t>
  </si>
  <si>
    <t>周慧琳</t>
  </si>
  <si>
    <t>赖龙艳</t>
  </si>
  <si>
    <t>赖智熔</t>
  </si>
  <si>
    <t>王子秀</t>
  </si>
  <si>
    <t>钟兰英</t>
  </si>
  <si>
    <t>邓发</t>
  </si>
  <si>
    <t>邓明蕙</t>
  </si>
  <si>
    <t>邓煜焯</t>
  </si>
  <si>
    <t>邓袅聪</t>
  </si>
  <si>
    <t>刘四凤</t>
  </si>
  <si>
    <t>张功彬</t>
  </si>
  <si>
    <t>张文华</t>
  </si>
  <si>
    <t>都田村洞内组</t>
  </si>
  <si>
    <t>李全发</t>
  </si>
  <si>
    <t>陈科梨</t>
  </si>
  <si>
    <t>钟春凤</t>
  </si>
  <si>
    <t>刘春美</t>
  </si>
  <si>
    <t>刘泽原</t>
  </si>
  <si>
    <t>江敏</t>
  </si>
  <si>
    <t>江小球</t>
  </si>
  <si>
    <t>谢金华</t>
  </si>
  <si>
    <t>刘涛</t>
  </si>
  <si>
    <t>刘观林</t>
  </si>
  <si>
    <t>刘其其</t>
  </si>
  <si>
    <t>张功裕</t>
  </si>
  <si>
    <t>钟满秀</t>
  </si>
  <si>
    <t>胡珍</t>
  </si>
  <si>
    <t>胡锦辉</t>
  </si>
  <si>
    <t>胡鑫慧</t>
  </si>
  <si>
    <t>刘美露</t>
  </si>
  <si>
    <t>刘美祯</t>
  </si>
  <si>
    <t>钟恩婷</t>
  </si>
  <si>
    <t>李海燕</t>
  </si>
  <si>
    <t>周桂花</t>
  </si>
  <si>
    <t>刘伊伊</t>
  </si>
  <si>
    <t>邓紫妍</t>
  </si>
  <si>
    <t>邓见旻</t>
  </si>
  <si>
    <t>周登华</t>
  </si>
  <si>
    <t>邓辰皓</t>
  </si>
  <si>
    <t>邓燕平</t>
  </si>
  <si>
    <t>邓阳</t>
  </si>
  <si>
    <t>钟钧元</t>
  </si>
  <si>
    <t>刘月凤</t>
  </si>
  <si>
    <t>刘建伟</t>
  </si>
  <si>
    <t>曾宪权</t>
  </si>
  <si>
    <t>廖家琪</t>
  </si>
  <si>
    <t>范小丽</t>
  </si>
  <si>
    <t>欧阳秀莲</t>
  </si>
  <si>
    <t>刘里凤</t>
  </si>
  <si>
    <t>刘美婷</t>
  </si>
  <si>
    <t>邓经伟</t>
  </si>
  <si>
    <t>邓明辉</t>
  </si>
  <si>
    <t>邓晓雅</t>
  </si>
  <si>
    <t>邓晓娟</t>
  </si>
  <si>
    <t>温志杰</t>
  </si>
  <si>
    <t>温小辉</t>
  </si>
  <si>
    <t>都田村曾田组</t>
  </si>
  <si>
    <t>曾群英</t>
  </si>
  <si>
    <t>丁来香</t>
  </si>
  <si>
    <t>来溪村老屋内组</t>
  </si>
  <si>
    <t>谢末群</t>
  </si>
  <si>
    <t>刘继军</t>
  </si>
  <si>
    <t>刘亦睿</t>
  </si>
  <si>
    <t>刘宝香</t>
  </si>
  <si>
    <t>刘招娣</t>
  </si>
  <si>
    <t>刘秀</t>
  </si>
  <si>
    <t>刘永顺</t>
  </si>
  <si>
    <t>刘志熊</t>
  </si>
  <si>
    <t>邓通秀</t>
  </si>
  <si>
    <t>刘子安</t>
  </si>
  <si>
    <t>刘惠芸</t>
  </si>
  <si>
    <t>刘新有</t>
  </si>
  <si>
    <t>刘新美</t>
  </si>
  <si>
    <t>刘秀女</t>
  </si>
  <si>
    <t>邓铭杰</t>
  </si>
  <si>
    <t>邓铭轩</t>
  </si>
  <si>
    <t>邓铭昊</t>
  </si>
  <si>
    <t>刘桂华</t>
  </si>
  <si>
    <t>邓宜旺</t>
  </si>
  <si>
    <t>张艳华</t>
  </si>
  <si>
    <t>张心怡</t>
  </si>
  <si>
    <t>王浩文</t>
  </si>
  <si>
    <t>刘立兰</t>
  </si>
  <si>
    <t>邓通文</t>
  </si>
  <si>
    <t>邓兴龙</t>
  </si>
  <si>
    <t>刘明香</t>
  </si>
  <si>
    <t>陈琳</t>
  </si>
  <si>
    <t>邓惠传</t>
  </si>
  <si>
    <t>熊凤英</t>
  </si>
  <si>
    <t>谢叶梅</t>
  </si>
  <si>
    <t>邓鑫明</t>
  </si>
  <si>
    <t>邓龙华</t>
  </si>
  <si>
    <t>刘子轩</t>
  </si>
  <si>
    <t>刘睿萱</t>
  </si>
  <si>
    <t>刘广胜</t>
  </si>
  <si>
    <t>刘裕平</t>
  </si>
  <si>
    <t>钟观凤</t>
  </si>
  <si>
    <t>胡九娇</t>
  </si>
  <si>
    <t>刘冬秀</t>
  </si>
  <si>
    <t>李兴成</t>
  </si>
  <si>
    <t>邓雪英</t>
  </si>
  <si>
    <t>刘煜宸</t>
  </si>
  <si>
    <t>陈元仔仂</t>
  </si>
  <si>
    <t>刘瑞女</t>
  </si>
  <si>
    <t>周贵平</t>
  </si>
  <si>
    <t>江耀祖</t>
  </si>
  <si>
    <t>江子豪</t>
  </si>
  <si>
    <t>江名亮</t>
  </si>
  <si>
    <t>谢哑婆</t>
  </si>
  <si>
    <t>周德发</t>
  </si>
  <si>
    <t>刘顺连</t>
  </si>
  <si>
    <t>钟仁源</t>
  </si>
  <si>
    <t>钟淑慧</t>
  </si>
  <si>
    <t>张继勇</t>
  </si>
  <si>
    <t>杨坤英</t>
  </si>
  <si>
    <t>周俊翘</t>
  </si>
  <si>
    <t>邓宝莉</t>
  </si>
  <si>
    <t>邓宝欣</t>
  </si>
  <si>
    <t>刘丰禧</t>
  </si>
  <si>
    <t>杨梦玲</t>
  </si>
  <si>
    <t>邓九秀</t>
  </si>
  <si>
    <t>刘建国</t>
  </si>
  <si>
    <t>邓鸿芳</t>
  </si>
  <si>
    <t>邓祥辉</t>
  </si>
  <si>
    <t>邓文雨</t>
  </si>
  <si>
    <t>邓文晴</t>
  </si>
  <si>
    <t>邓菁菁</t>
  </si>
  <si>
    <t>刘晨煜</t>
  </si>
  <si>
    <t>周素珍</t>
  </si>
  <si>
    <t>陈艺珊</t>
  </si>
  <si>
    <t>陈雅玟</t>
  </si>
  <si>
    <t>陈雅冰</t>
  </si>
  <si>
    <t>邓裕</t>
  </si>
  <si>
    <t>邓煜菡</t>
  </si>
  <si>
    <t>邓书锦</t>
  </si>
  <si>
    <t>邓锦鹏</t>
  </si>
  <si>
    <t>谢荷香</t>
  </si>
  <si>
    <t>刘冬亮</t>
  </si>
  <si>
    <t>刘忠华</t>
  </si>
  <si>
    <t>刘先河</t>
  </si>
  <si>
    <t>李九凤</t>
  </si>
  <si>
    <t>刘美萱</t>
  </si>
  <si>
    <t>周青</t>
  </si>
  <si>
    <t>刘佳豪</t>
  </si>
  <si>
    <t>刘欣芮</t>
  </si>
  <si>
    <t>邓彦泽</t>
  </si>
  <si>
    <t>周仙女</t>
  </si>
  <si>
    <t>刘石秀</t>
  </si>
  <si>
    <t>邓嘉敏</t>
  </si>
  <si>
    <t>谢来女</t>
  </si>
  <si>
    <t>母亲</t>
  </si>
  <si>
    <t>刘坚</t>
  </si>
  <si>
    <t>罗桂香</t>
  </si>
  <si>
    <t>刘琼</t>
  </si>
  <si>
    <t>陈群慧</t>
  </si>
  <si>
    <t>陈晓柳</t>
  </si>
  <si>
    <t>龙口村十 组</t>
  </si>
  <si>
    <t>黎凤兰</t>
  </si>
  <si>
    <t>邓涛</t>
  </si>
  <si>
    <t>刘茜</t>
  </si>
  <si>
    <t>张桂荣</t>
  </si>
  <si>
    <t>刘立彪</t>
  </si>
  <si>
    <t>父亲</t>
  </si>
  <si>
    <t>陈月兰</t>
  </si>
  <si>
    <t>刘建鹏</t>
  </si>
  <si>
    <t>邓习跃</t>
  </si>
  <si>
    <t>肖金</t>
  </si>
  <si>
    <t>邓石凤</t>
  </si>
  <si>
    <t>邓慧芳</t>
  </si>
  <si>
    <t>邓嘉莉</t>
  </si>
  <si>
    <t>邓沄东</t>
  </si>
  <si>
    <t>刘石贵</t>
  </si>
  <si>
    <t>邓丽君</t>
  </si>
  <si>
    <t>刘金平</t>
  </si>
  <si>
    <t>刘子晨</t>
  </si>
  <si>
    <t>刘宇阳</t>
  </si>
  <si>
    <t>邓诗琪</t>
  </si>
  <si>
    <t>钟仁伟</t>
  </si>
  <si>
    <t>钟瑞轩</t>
  </si>
  <si>
    <t>钟瑞建</t>
  </si>
  <si>
    <t>钟瑞康</t>
  </si>
  <si>
    <t>兴国县农村低保2025年7月份拨款明细表</t>
  </si>
  <si>
    <t>兴国县民政局                                                                                     2025年7月</t>
  </si>
  <si>
    <t>资金拨入：收款人名称：兴国县民政局 账号：1440801262206020010002 开户行：兴国农商行</t>
  </si>
  <si>
    <t>行政区划</t>
  </si>
  <si>
    <t>农户数</t>
  </si>
  <si>
    <t>常年补助人口数</t>
  </si>
  <si>
    <t>非常年补助人口数</t>
  </si>
  <si>
    <t>取消户数</t>
  </si>
  <si>
    <t>取消人数</t>
  </si>
  <si>
    <t>新增户数</t>
  </si>
  <si>
    <t>新增人数</t>
  </si>
  <si>
    <t>调减</t>
  </si>
  <si>
    <t>调增</t>
  </si>
  <si>
    <t>常补对象人数占比</t>
  </si>
  <si>
    <t>户数</t>
  </si>
  <si>
    <t>人数</t>
  </si>
  <si>
    <t>人均补差</t>
  </si>
  <si>
    <t>合  计</t>
  </si>
  <si>
    <t>经办人：</t>
  </si>
  <si>
    <t>股室负责人：</t>
  </si>
  <si>
    <t>分管领导审核：</t>
  </si>
  <si>
    <t>局长审核：</t>
  </si>
  <si>
    <t>签拨人：</t>
  </si>
  <si>
    <t>家庭人数</t>
  </si>
  <si>
    <t>实发  
合计</t>
  </si>
  <si>
    <t>是否纳入精准扶贫建档立卡</t>
  </si>
  <si>
    <t>备注（必须填写取消原因）</t>
  </si>
  <si>
    <t>是否通过乡镇党政联席会议讨论</t>
  </si>
  <si>
    <t>一、因人情保关系保取消</t>
  </si>
  <si>
    <t>二、因劳动力多错保</t>
  </si>
  <si>
    <t>三、因有赡养抚养扶养能力取消</t>
  </si>
  <si>
    <t>四、因人员死亡，户口外迁外嫁、失联取消</t>
  </si>
  <si>
    <t>五、因违反七不保四从严取消</t>
  </si>
  <si>
    <t>六、因转为特困人员(孤儿)待遇取消</t>
  </si>
  <si>
    <t>七、因服刑人员取消</t>
  </si>
  <si>
    <t>八、因不符合单人保条件取消</t>
  </si>
  <si>
    <t>合计</t>
  </si>
  <si>
    <t>睦埠村富面组</t>
  </si>
  <si>
    <t>陈友莲</t>
  </si>
  <si>
    <t>家庭财产超标，无医疗支出</t>
  </si>
  <si>
    <t>周康兰</t>
  </si>
  <si>
    <t>死亡</t>
  </si>
  <si>
    <t>身份验证</t>
  </si>
  <si>
    <t>原家庭人数（上月拨款数）</t>
  </si>
  <si>
    <t>原补助人数（上月拨款数）</t>
  </si>
  <si>
    <t>调整后的家庭人数</t>
  </si>
  <si>
    <t>调整后的补助人数</t>
  </si>
  <si>
    <t>调增人员姓名</t>
  </si>
  <si>
    <t>与户主关系</t>
  </si>
  <si>
    <t>性别</t>
  </si>
  <si>
    <t>人员状态（填写健康/一般/因残/重病/其它）</t>
  </si>
  <si>
    <t>调整后的救助档次</t>
  </si>
  <si>
    <t>备注（必须说明原因）</t>
  </si>
  <si>
    <t>是否过会</t>
  </si>
  <si>
    <t>男</t>
  </si>
  <si>
    <t>重病</t>
  </si>
  <si>
    <t>年老患肺癌</t>
  </si>
  <si>
    <t>女</t>
  </si>
  <si>
    <t>慢性病</t>
  </si>
  <si>
    <t>年老慢性病</t>
  </si>
  <si>
    <t>健康</t>
  </si>
  <si>
    <t>上大学</t>
  </si>
  <si>
    <t>兴国县民政局                                                                                  2025年7月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</si>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</sst>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_x0001_"/>
      <charset val="0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0" fillId="5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 applyBorder="0"/>
    <xf numFmtId="0" fontId="3" fillId="0" borderId="0"/>
    <xf numFmtId="0" fontId="35" fillId="0" borderId="0"/>
    <xf numFmtId="0" fontId="36" fillId="0" borderId="0" applyFill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3" fillId="0" borderId="0" applyProtection="0"/>
    <xf numFmtId="0" fontId="33" fillId="0" borderId="0">
      <alignment vertical="center"/>
    </xf>
    <xf numFmtId="0" fontId="33" fillId="0" borderId="0"/>
    <xf numFmtId="0" fontId="39" fillId="0" borderId="0">
      <protection locked="0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53" applyFont="1" applyFill="1" applyBorder="1" applyAlignment="1">
      <alignment horizontal="center" vertical="center"/>
    </xf>
    <xf numFmtId="0" fontId="4" fillId="2" borderId="0" xfId="53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5" fillId="2" borderId="0" xfId="0" applyNumberFormat="1" applyFont="1" applyFill="1" applyBorder="1" applyAlignment="1">
      <alignment horizontal="right" vertical="center"/>
    </xf>
    <xf numFmtId="31" fontId="6" fillId="0" borderId="1" xfId="0" applyNumberFormat="1" applyFont="1" applyFill="1" applyBorder="1" applyAlignment="1">
      <alignment horizontal="center" vertical="center"/>
    </xf>
    <xf numFmtId="31" fontId="6" fillId="2" borderId="1" xfId="0" applyNumberFormat="1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0" fontId="7" fillId="3" borderId="1" xfId="53" applyFont="1" applyFill="1" applyBorder="1" applyAlignment="1">
      <alignment horizontal="center" vertical="center" wrapText="1"/>
    </xf>
    <xf numFmtId="49" fontId="7" fillId="0" borderId="2" xfId="5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5" fillId="0" borderId="3" xfId="53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0" fillId="4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4" borderId="0" xfId="0" applyFont="1" applyFill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ont="1" applyFill="1" applyBorder="1">
      <alignment vertical="center"/>
    </xf>
    <xf numFmtId="0" fontId="14" fillId="4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31" fontId="5" fillId="0" borderId="0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4" fillId="0" borderId="0" xfId="53" applyFont="1" applyFill="1" applyBorder="1" applyAlignment="1">
      <alignment vertical="center"/>
    </xf>
    <xf numFmtId="31" fontId="7" fillId="0" borderId="0" xfId="0" applyNumberFormat="1" applyFont="1" applyFill="1" applyBorder="1" applyAlignment="1">
      <alignment vertical="center"/>
    </xf>
    <xf numFmtId="10" fontId="7" fillId="0" borderId="1" xfId="0" applyNumberFormat="1" applyFont="1" applyFill="1" applyBorder="1" applyAlignment="1">
      <alignment horizontal="center" vertical="center" wrapText="1"/>
    </xf>
    <xf numFmtId="57" fontId="8" fillId="0" borderId="0" xfId="0" applyNumberFormat="1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17" xfId="51"/>
    <cellStyle name="_ET_STYLE_NoName_-18_" xfId="52"/>
    <cellStyle name="常规_2017年8月份拨款系统导出名单" xfId="53"/>
    <cellStyle name="常规_2011年低保家庭基本信息" xfId="54"/>
    <cellStyle name="常规 12" xfId="55"/>
    <cellStyle name="常规 9" xfId="56"/>
    <cellStyle name="常规_低保成员信息 3" xfId="57"/>
    <cellStyle name="常规_家庭基本信息表_1 3" xfId="58"/>
    <cellStyle name="常规 90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2F2F2"/>
      <color rgb="00E7E6E6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3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2"/>
  <sheetViews>
    <sheetView tabSelected="1" workbookViewId="0">
      <selection activeCell="U9" sqref="U9"/>
    </sheetView>
  </sheetViews>
  <sheetFormatPr defaultColWidth="9" defaultRowHeight="14.25"/>
  <cols>
    <col min="1" max="1" width="5.375" style="31" customWidth="1"/>
    <col min="2" max="2" width="14" style="31" customWidth="1"/>
    <col min="3" max="3" width="12.2166666666667" style="31" customWidth="1"/>
    <col min="4" max="4" width="9.125" style="31" customWidth="1"/>
    <col min="5" max="5" width="5.125" style="31" customWidth="1"/>
    <col min="6" max="6" width="5" style="31" customWidth="1"/>
    <col min="7" max="11" width="5.125" style="31" customWidth="1"/>
    <col min="12" max="12" width="4.25" style="31" customWidth="1"/>
    <col min="13" max="13" width="7" style="31" customWidth="1"/>
    <col min="14" max="14" width="6.25" style="31" customWidth="1"/>
    <col min="15" max="15" width="5.125" style="31" customWidth="1"/>
    <col min="16" max="16" width="7.5" style="31" customWidth="1"/>
    <col min="17" max="17" width="7.75" style="31" customWidth="1"/>
    <col min="18" max="18" width="8.5" style="31" customWidth="1"/>
    <col min="19" max="16384" width="9" style="31"/>
  </cols>
  <sheetData>
    <row r="1" ht="75" customHeight="1" spans="1:18">
      <c r="A1" s="56" t="s">
        <v>0</v>
      </c>
      <c r="B1" s="56" t="s">
        <v>1</v>
      </c>
      <c r="C1" s="56" t="s">
        <v>2</v>
      </c>
      <c r="D1" s="56" t="s">
        <v>3</v>
      </c>
      <c r="E1" s="56" t="s">
        <v>4</v>
      </c>
      <c r="F1" s="56" t="s">
        <v>5</v>
      </c>
      <c r="G1" s="56" t="s">
        <v>6</v>
      </c>
      <c r="H1" s="56" t="s">
        <v>7</v>
      </c>
      <c r="I1" s="56" t="s">
        <v>8</v>
      </c>
      <c r="J1" s="56" t="s">
        <v>9</v>
      </c>
      <c r="K1" s="56" t="s">
        <v>10</v>
      </c>
      <c r="L1" s="56" t="s">
        <v>11</v>
      </c>
      <c r="M1" s="56" t="s">
        <v>12</v>
      </c>
      <c r="N1" s="56" t="s">
        <v>13</v>
      </c>
      <c r="O1" s="56" t="s">
        <v>14</v>
      </c>
      <c r="P1" s="56" t="s">
        <v>15</v>
      </c>
      <c r="Q1" s="59" t="s">
        <v>16</v>
      </c>
      <c r="R1" s="60" t="s">
        <v>17</v>
      </c>
    </row>
    <row r="2" s="31" customFormat="1" spans="1:18">
      <c r="A2" s="57">
        <v>8919</v>
      </c>
      <c r="B2" s="57" t="s">
        <v>18</v>
      </c>
      <c r="C2" s="57" t="s">
        <v>19</v>
      </c>
      <c r="D2" s="57" t="s">
        <v>20</v>
      </c>
      <c r="E2" s="57">
        <v>5</v>
      </c>
      <c r="F2" s="57">
        <v>3</v>
      </c>
      <c r="G2" s="57"/>
      <c r="H2" s="57"/>
      <c r="I2" s="57" t="s">
        <v>21</v>
      </c>
      <c r="J2" s="57"/>
      <c r="K2" s="57"/>
      <c r="L2" s="57">
        <v>3</v>
      </c>
      <c r="M2" s="57">
        <f>565*L2</f>
        <v>1695</v>
      </c>
      <c r="N2" s="57">
        <f>565*F2</f>
        <v>1695</v>
      </c>
      <c r="O2" s="57" t="b">
        <v>0</v>
      </c>
      <c r="P2" s="57" t="s">
        <v>22</v>
      </c>
      <c r="Q2" s="57" t="s">
        <v>23</v>
      </c>
      <c r="R2" s="57" t="e">
        <f>VLOOKUP(#REF!,整户取消!#REF!,1,FALSE)</f>
        <v>#REF!</v>
      </c>
    </row>
    <row r="3" s="31" customFormat="1" spans="1:18">
      <c r="A3" s="57">
        <v>8920</v>
      </c>
      <c r="B3" s="57" t="s">
        <v>24</v>
      </c>
      <c r="C3" s="57" t="s">
        <v>25</v>
      </c>
      <c r="D3" s="57" t="s">
        <v>26</v>
      </c>
      <c r="E3" s="57">
        <v>5</v>
      </c>
      <c r="F3" s="57">
        <v>4</v>
      </c>
      <c r="G3" s="57"/>
      <c r="H3" s="57"/>
      <c r="I3" s="57" t="s">
        <v>21</v>
      </c>
      <c r="J3" s="57"/>
      <c r="K3" s="57"/>
      <c r="L3" s="57">
        <v>4</v>
      </c>
      <c r="M3" s="57">
        <f>565*L3</f>
        <v>2260</v>
      </c>
      <c r="N3" s="57">
        <f>565*F3</f>
        <v>2260</v>
      </c>
      <c r="O3" s="57" t="b">
        <v>1</v>
      </c>
      <c r="P3" s="57" t="s">
        <v>27</v>
      </c>
      <c r="Q3" s="57" t="s">
        <v>23</v>
      </c>
      <c r="R3" s="57" t="e">
        <f>VLOOKUP(#REF!,整户取消!#REF!,1,FALSE)</f>
        <v>#REF!</v>
      </c>
    </row>
    <row r="4" s="31" customFormat="1" spans="1:18">
      <c r="A4" s="57">
        <v>8921</v>
      </c>
      <c r="B4" s="57" t="s">
        <v>28</v>
      </c>
      <c r="C4" s="57" t="s">
        <v>29</v>
      </c>
      <c r="D4" s="57" t="s">
        <v>30</v>
      </c>
      <c r="E4" s="57">
        <v>1</v>
      </c>
      <c r="F4" s="57">
        <v>1</v>
      </c>
      <c r="G4" s="57"/>
      <c r="H4" s="57"/>
      <c r="I4" s="57" t="s">
        <v>31</v>
      </c>
      <c r="J4" s="57">
        <v>1</v>
      </c>
      <c r="K4" s="57">
        <f>765*J4</f>
        <v>765</v>
      </c>
      <c r="L4" s="57"/>
      <c r="M4" s="57"/>
      <c r="N4" s="57">
        <f>765*F4</f>
        <v>765</v>
      </c>
      <c r="O4" s="57" t="b">
        <v>1</v>
      </c>
      <c r="P4" s="57" t="s">
        <v>22</v>
      </c>
      <c r="Q4" s="57" t="s">
        <v>23</v>
      </c>
      <c r="R4" s="57" t="e">
        <f>VLOOKUP(#REF!,整户取消!#REF!,1,FALSE)</f>
        <v>#REF!</v>
      </c>
    </row>
    <row r="5" s="31" customFormat="1" spans="1:18">
      <c r="A5" s="57">
        <v>8922</v>
      </c>
      <c r="B5" s="57" t="s">
        <v>28</v>
      </c>
      <c r="C5" s="57" t="s">
        <v>29</v>
      </c>
      <c r="D5" s="57" t="s">
        <v>32</v>
      </c>
      <c r="E5" s="57">
        <v>2</v>
      </c>
      <c r="F5" s="57">
        <v>1</v>
      </c>
      <c r="G5" s="57"/>
      <c r="H5" s="57"/>
      <c r="I5" s="57" t="s">
        <v>31</v>
      </c>
      <c r="J5" s="57">
        <v>1</v>
      </c>
      <c r="K5" s="57">
        <f>765*J5</f>
        <v>765</v>
      </c>
      <c r="L5" s="57"/>
      <c r="M5" s="57"/>
      <c r="N5" s="57">
        <f>765*F5</f>
        <v>765</v>
      </c>
      <c r="O5" s="57" t="b">
        <v>0</v>
      </c>
      <c r="P5" s="57" t="s">
        <v>22</v>
      </c>
      <c r="Q5" s="57" t="s">
        <v>23</v>
      </c>
      <c r="R5" s="57" t="e">
        <f>VLOOKUP(#REF!,整户取消!#REF!,1,FALSE)</f>
        <v>#REF!</v>
      </c>
    </row>
    <row r="6" s="31" customFormat="1" spans="1:18">
      <c r="A6" s="57">
        <v>8923</v>
      </c>
      <c r="B6" s="57" t="s">
        <v>28</v>
      </c>
      <c r="C6" s="57" t="s">
        <v>29</v>
      </c>
      <c r="D6" s="57" t="s">
        <v>33</v>
      </c>
      <c r="E6" s="57">
        <v>4</v>
      </c>
      <c r="F6" s="57">
        <v>3</v>
      </c>
      <c r="G6" s="57"/>
      <c r="H6" s="57"/>
      <c r="I6" s="57" t="s">
        <v>21</v>
      </c>
      <c r="J6" s="57"/>
      <c r="K6" s="57"/>
      <c r="L6" s="57">
        <v>3</v>
      </c>
      <c r="M6" s="57">
        <f>565*L6</f>
        <v>1695</v>
      </c>
      <c r="N6" s="57">
        <f>565*F6</f>
        <v>1695</v>
      </c>
      <c r="O6" s="57" t="b">
        <v>0</v>
      </c>
      <c r="P6" s="57" t="s">
        <v>22</v>
      </c>
      <c r="Q6" s="57" t="s">
        <v>23</v>
      </c>
      <c r="R6" s="57" t="e">
        <f>VLOOKUP(#REF!,整户取消!#REF!,1,FALSE)</f>
        <v>#REF!</v>
      </c>
    </row>
    <row r="7" s="31" customFormat="1" spans="1:18">
      <c r="A7" s="57">
        <v>8924</v>
      </c>
      <c r="B7" s="57" t="s">
        <v>34</v>
      </c>
      <c r="C7" s="57" t="s">
        <v>35</v>
      </c>
      <c r="D7" s="57" t="s">
        <v>36</v>
      </c>
      <c r="E7" s="57">
        <v>1</v>
      </c>
      <c r="F7" s="57">
        <v>1</v>
      </c>
      <c r="G7" s="57"/>
      <c r="H7" s="57"/>
      <c r="I7" s="57" t="s">
        <v>31</v>
      </c>
      <c r="J7" s="57">
        <v>1</v>
      </c>
      <c r="K7" s="57">
        <f>765*J7</f>
        <v>765</v>
      </c>
      <c r="L7" s="57"/>
      <c r="M7" s="57"/>
      <c r="N7" s="57">
        <f>765*F7</f>
        <v>765</v>
      </c>
      <c r="O7" s="57" t="b">
        <v>1</v>
      </c>
      <c r="P7" s="57" t="s">
        <v>22</v>
      </c>
      <c r="Q7" s="57" t="s">
        <v>23</v>
      </c>
      <c r="R7" s="57" t="e">
        <f>VLOOKUP(#REF!,整户取消!#REF!,1,FALSE)</f>
        <v>#REF!</v>
      </c>
    </row>
    <row r="8" s="31" customFormat="1" spans="1:18">
      <c r="A8" s="57">
        <v>8925</v>
      </c>
      <c r="B8" s="57" t="s">
        <v>37</v>
      </c>
      <c r="C8" s="57" t="s">
        <v>38</v>
      </c>
      <c r="D8" s="57" t="s">
        <v>39</v>
      </c>
      <c r="E8" s="57">
        <v>1</v>
      </c>
      <c r="F8" s="57">
        <v>1</v>
      </c>
      <c r="G8" s="57"/>
      <c r="H8" s="57"/>
      <c r="I8" s="57" t="s">
        <v>21</v>
      </c>
      <c r="J8" s="57"/>
      <c r="K8" s="57"/>
      <c r="L8" s="57">
        <v>1</v>
      </c>
      <c r="M8" s="57">
        <f>565*L8</f>
        <v>565</v>
      </c>
      <c r="N8" s="57">
        <f>565*F8</f>
        <v>565</v>
      </c>
      <c r="O8" s="57" t="b">
        <v>1</v>
      </c>
      <c r="P8" s="57" t="s">
        <v>22</v>
      </c>
      <c r="Q8" s="57" t="s">
        <v>23</v>
      </c>
      <c r="R8" s="57" t="e">
        <f>VLOOKUP(#REF!,整户取消!#REF!,1,FALSE)</f>
        <v>#REF!</v>
      </c>
    </row>
    <row r="9" s="31" customFormat="1" spans="1:18">
      <c r="A9" s="57">
        <v>8926</v>
      </c>
      <c r="B9" s="57" t="s">
        <v>40</v>
      </c>
      <c r="C9" s="57" t="s">
        <v>41</v>
      </c>
      <c r="D9" s="57" t="s">
        <v>42</v>
      </c>
      <c r="E9" s="57">
        <v>3</v>
      </c>
      <c r="F9" s="57">
        <v>3</v>
      </c>
      <c r="G9" s="57"/>
      <c r="H9" s="57"/>
      <c r="I9" s="57" t="s">
        <v>31</v>
      </c>
      <c r="J9" s="57">
        <v>3</v>
      </c>
      <c r="K9" s="57">
        <f>765*J9</f>
        <v>2295</v>
      </c>
      <c r="L9" s="57"/>
      <c r="M9" s="57"/>
      <c r="N9" s="57">
        <f>765*F9</f>
        <v>2295</v>
      </c>
      <c r="O9" s="57" t="b">
        <v>1</v>
      </c>
      <c r="P9" s="57" t="s">
        <v>27</v>
      </c>
      <c r="Q9" s="57" t="s">
        <v>23</v>
      </c>
      <c r="R9" s="57" t="e">
        <f>VLOOKUP(#REF!,整户取消!#REF!,1,FALSE)</f>
        <v>#REF!</v>
      </c>
    </row>
    <row r="10" s="31" customFormat="1" spans="1:18">
      <c r="A10" s="57">
        <v>8927</v>
      </c>
      <c r="B10" s="57" t="s">
        <v>43</v>
      </c>
      <c r="C10" s="57" t="s">
        <v>44</v>
      </c>
      <c r="D10" s="57" t="s">
        <v>45</v>
      </c>
      <c r="E10" s="57">
        <v>1</v>
      </c>
      <c r="F10" s="57">
        <v>1</v>
      </c>
      <c r="G10" s="57"/>
      <c r="H10" s="57"/>
      <c r="I10" s="57" t="s">
        <v>31</v>
      </c>
      <c r="J10" s="57">
        <v>1</v>
      </c>
      <c r="K10" s="57">
        <f>765*J10</f>
        <v>765</v>
      </c>
      <c r="L10" s="57"/>
      <c r="M10" s="57"/>
      <c r="N10" s="57">
        <f>765*F10</f>
        <v>765</v>
      </c>
      <c r="O10" s="57" t="b">
        <v>1</v>
      </c>
      <c r="P10" s="57" t="s">
        <v>22</v>
      </c>
      <c r="Q10" s="57" t="s">
        <v>23</v>
      </c>
      <c r="R10" s="57" t="e">
        <f>VLOOKUP(#REF!,整户取消!#REF!,1,FALSE)</f>
        <v>#REF!</v>
      </c>
    </row>
    <row r="11" s="31" customFormat="1" spans="1:18">
      <c r="A11" s="57">
        <v>8928</v>
      </c>
      <c r="B11" s="57" t="s">
        <v>46</v>
      </c>
      <c r="C11" s="57" t="s">
        <v>47</v>
      </c>
      <c r="D11" s="57" t="s">
        <v>48</v>
      </c>
      <c r="E11" s="57">
        <v>3</v>
      </c>
      <c r="F11" s="57">
        <v>3</v>
      </c>
      <c r="G11" s="57"/>
      <c r="H11" s="57"/>
      <c r="I11" s="57" t="s">
        <v>31</v>
      </c>
      <c r="J11" s="57">
        <v>3</v>
      </c>
      <c r="K11" s="57">
        <f>765*J11</f>
        <v>2295</v>
      </c>
      <c r="L11" s="57"/>
      <c r="M11" s="57"/>
      <c r="N11" s="57">
        <f>765*F11</f>
        <v>2295</v>
      </c>
      <c r="O11" s="57" t="b">
        <v>1</v>
      </c>
      <c r="P11" s="57" t="s">
        <v>22</v>
      </c>
      <c r="Q11" s="57" t="s">
        <v>23</v>
      </c>
      <c r="R11" s="57" t="e">
        <f>VLOOKUP(#REF!,整户取消!#REF!,1,FALSE)</f>
        <v>#REF!</v>
      </c>
    </row>
    <row r="12" s="31" customFormat="1" spans="1:18">
      <c r="A12" s="57">
        <v>8929</v>
      </c>
      <c r="B12" s="57" t="s">
        <v>49</v>
      </c>
      <c r="C12" s="57" t="s">
        <v>50</v>
      </c>
      <c r="D12" s="57" t="s">
        <v>51</v>
      </c>
      <c r="E12" s="57">
        <v>2</v>
      </c>
      <c r="F12" s="57">
        <v>1</v>
      </c>
      <c r="G12" s="57"/>
      <c r="H12" s="57"/>
      <c r="I12" s="57" t="s">
        <v>21</v>
      </c>
      <c r="J12" s="57"/>
      <c r="K12" s="57"/>
      <c r="L12" s="57">
        <v>1</v>
      </c>
      <c r="M12" s="57">
        <f>565*L12</f>
        <v>565</v>
      </c>
      <c r="N12" s="57">
        <f>565*F12</f>
        <v>565</v>
      </c>
      <c r="O12" s="57" t="b">
        <v>0</v>
      </c>
      <c r="P12" s="57" t="s">
        <v>22</v>
      </c>
      <c r="Q12" s="57" t="s">
        <v>23</v>
      </c>
      <c r="R12" s="57" t="e">
        <f>VLOOKUP(#REF!,整户取消!#REF!,1,FALSE)</f>
        <v>#REF!</v>
      </c>
    </row>
    <row r="13" s="31" customFormat="1" spans="1:18">
      <c r="A13" s="57">
        <v>8930</v>
      </c>
      <c r="B13" s="57" t="s">
        <v>52</v>
      </c>
      <c r="C13" s="57" t="s">
        <v>53</v>
      </c>
      <c r="D13" s="57" t="s">
        <v>54</v>
      </c>
      <c r="E13" s="57">
        <v>2</v>
      </c>
      <c r="F13" s="57">
        <v>2</v>
      </c>
      <c r="G13" s="57"/>
      <c r="H13" s="57"/>
      <c r="I13" s="57" t="s">
        <v>31</v>
      </c>
      <c r="J13" s="57">
        <v>2</v>
      </c>
      <c r="K13" s="57">
        <f>765*J13</f>
        <v>1530</v>
      </c>
      <c r="L13" s="57"/>
      <c r="M13" s="57"/>
      <c r="N13" s="57">
        <f>765*F13</f>
        <v>1530</v>
      </c>
      <c r="O13" s="57" t="b">
        <v>1</v>
      </c>
      <c r="P13" s="57" t="s">
        <v>22</v>
      </c>
      <c r="Q13" s="57" t="s">
        <v>23</v>
      </c>
      <c r="R13" s="57" t="e">
        <f>VLOOKUP(#REF!,整户取消!#REF!,1,FALSE)</f>
        <v>#REF!</v>
      </c>
    </row>
    <row r="14" s="31" customFormat="1" spans="1:18">
      <c r="A14" s="57">
        <v>8931</v>
      </c>
      <c r="B14" s="57" t="s">
        <v>55</v>
      </c>
      <c r="C14" s="57" t="s">
        <v>56</v>
      </c>
      <c r="D14" s="57" t="s">
        <v>57</v>
      </c>
      <c r="E14" s="57">
        <v>3</v>
      </c>
      <c r="F14" s="57">
        <v>3</v>
      </c>
      <c r="G14" s="57"/>
      <c r="H14" s="57"/>
      <c r="I14" s="57" t="s">
        <v>21</v>
      </c>
      <c r="J14" s="57"/>
      <c r="K14" s="57"/>
      <c r="L14" s="57">
        <v>3</v>
      </c>
      <c r="M14" s="57">
        <f>565*L14</f>
        <v>1695</v>
      </c>
      <c r="N14" s="57">
        <f>565*F14</f>
        <v>1695</v>
      </c>
      <c r="O14" s="57" t="b">
        <v>0</v>
      </c>
      <c r="P14" s="57" t="s">
        <v>22</v>
      </c>
      <c r="Q14" s="57" t="s">
        <v>23</v>
      </c>
      <c r="R14" s="57" t="e">
        <f>VLOOKUP(#REF!,整户取消!#REF!,1,FALSE)</f>
        <v>#REF!</v>
      </c>
    </row>
    <row r="15" s="31" customFormat="1" spans="1:18">
      <c r="A15" s="57">
        <v>8932</v>
      </c>
      <c r="B15" s="57" t="s">
        <v>58</v>
      </c>
      <c r="C15" s="57" t="s">
        <v>59</v>
      </c>
      <c r="D15" s="57" t="s">
        <v>60</v>
      </c>
      <c r="E15" s="57">
        <v>2</v>
      </c>
      <c r="F15" s="57">
        <v>2</v>
      </c>
      <c r="G15" s="57"/>
      <c r="H15" s="57"/>
      <c r="I15" s="57" t="s">
        <v>31</v>
      </c>
      <c r="J15" s="57">
        <v>2</v>
      </c>
      <c r="K15" s="57">
        <f>765*J15</f>
        <v>1530</v>
      </c>
      <c r="L15" s="57"/>
      <c r="M15" s="57"/>
      <c r="N15" s="57">
        <f>765*F15</f>
        <v>1530</v>
      </c>
      <c r="O15" s="57" t="b">
        <v>1</v>
      </c>
      <c r="P15" s="57" t="s">
        <v>22</v>
      </c>
      <c r="Q15" s="57" t="s">
        <v>23</v>
      </c>
      <c r="R15" s="57" t="e">
        <f>VLOOKUP(#REF!,整户取消!#REF!,1,FALSE)</f>
        <v>#REF!</v>
      </c>
    </row>
    <row r="16" s="31" customFormat="1" spans="1:18">
      <c r="A16" s="57">
        <v>8933</v>
      </c>
      <c r="B16" s="57" t="s">
        <v>61</v>
      </c>
      <c r="C16" s="57" t="s">
        <v>62</v>
      </c>
      <c r="D16" s="57" t="s">
        <v>63</v>
      </c>
      <c r="E16" s="57">
        <v>2</v>
      </c>
      <c r="F16" s="57">
        <v>1</v>
      </c>
      <c r="G16" s="57"/>
      <c r="H16" s="57"/>
      <c r="I16" s="57" t="s">
        <v>31</v>
      </c>
      <c r="J16" s="57">
        <v>1</v>
      </c>
      <c r="K16" s="57">
        <f>765*J16</f>
        <v>765</v>
      </c>
      <c r="L16" s="57"/>
      <c r="M16" s="57"/>
      <c r="N16" s="57">
        <f>765*F16</f>
        <v>765</v>
      </c>
      <c r="O16" s="57" t="b">
        <v>1</v>
      </c>
      <c r="P16" s="57" t="s">
        <v>27</v>
      </c>
      <c r="Q16" s="57" t="s">
        <v>23</v>
      </c>
      <c r="R16" s="57" t="e">
        <f>VLOOKUP(#REF!,整户取消!#REF!,1,FALSE)</f>
        <v>#REF!</v>
      </c>
    </row>
    <row r="17" s="31" customFormat="1" spans="1:18">
      <c r="A17" s="57">
        <v>8934</v>
      </c>
      <c r="B17" s="57" t="s">
        <v>64</v>
      </c>
      <c r="C17" s="57" t="s">
        <v>65</v>
      </c>
      <c r="D17" s="57" t="s">
        <v>66</v>
      </c>
      <c r="E17" s="57">
        <v>4</v>
      </c>
      <c r="F17" s="57">
        <v>1</v>
      </c>
      <c r="G17" s="57"/>
      <c r="H17" s="57">
        <v>1</v>
      </c>
      <c r="I17" s="57" t="s">
        <v>67</v>
      </c>
      <c r="J17" s="57"/>
      <c r="K17" s="57"/>
      <c r="L17" s="57">
        <v>1</v>
      </c>
      <c r="M17" s="57">
        <f>400*L17</f>
        <v>400</v>
      </c>
      <c r="N17" s="57">
        <f>400*F17</f>
        <v>400</v>
      </c>
      <c r="O17" s="57" t="b">
        <v>0</v>
      </c>
      <c r="P17" s="57" t="e">
        <v>#N/A</v>
      </c>
      <c r="Q17" s="57" t="s">
        <v>23</v>
      </c>
      <c r="R17" s="57" t="e">
        <f>VLOOKUP(#REF!,整户取消!#REF!,1,FALSE)</f>
        <v>#REF!</v>
      </c>
    </row>
    <row r="18" s="31" customFormat="1" spans="1:18">
      <c r="A18" s="57">
        <v>8935</v>
      </c>
      <c r="B18" s="57" t="s">
        <v>68</v>
      </c>
      <c r="C18" s="57" t="s">
        <v>69</v>
      </c>
      <c r="D18" s="57" t="s">
        <v>70</v>
      </c>
      <c r="E18" s="57">
        <v>2</v>
      </c>
      <c r="F18" s="57">
        <v>2</v>
      </c>
      <c r="G18" s="57"/>
      <c r="H18" s="57"/>
      <c r="I18" s="57" t="s">
        <v>31</v>
      </c>
      <c r="J18" s="57">
        <v>2</v>
      </c>
      <c r="K18" s="57">
        <f>765*J18</f>
        <v>1530</v>
      </c>
      <c r="L18" s="57"/>
      <c r="M18" s="57"/>
      <c r="N18" s="57">
        <f>765*F18</f>
        <v>1530</v>
      </c>
      <c r="O18" s="57" t="b">
        <v>1</v>
      </c>
      <c r="P18" s="57" t="s">
        <v>22</v>
      </c>
      <c r="Q18" s="57" t="s">
        <v>23</v>
      </c>
      <c r="R18" s="57" t="e">
        <f>VLOOKUP(#REF!,整户取消!#REF!,1,FALSE)</f>
        <v>#REF!</v>
      </c>
    </row>
    <row r="19" s="31" customFormat="1" spans="1:18">
      <c r="A19" s="57">
        <v>8936</v>
      </c>
      <c r="B19" s="57" t="s">
        <v>71</v>
      </c>
      <c r="C19" s="57" t="s">
        <v>72</v>
      </c>
      <c r="D19" s="57" t="s">
        <v>73</v>
      </c>
      <c r="E19" s="57">
        <v>3</v>
      </c>
      <c r="F19" s="57">
        <v>1</v>
      </c>
      <c r="G19" s="57"/>
      <c r="H19" s="57"/>
      <c r="I19" s="57" t="s">
        <v>21</v>
      </c>
      <c r="J19" s="57"/>
      <c r="K19" s="57"/>
      <c r="L19" s="57">
        <v>1</v>
      </c>
      <c r="M19" s="57">
        <f>565*L19</f>
        <v>565</v>
      </c>
      <c r="N19" s="57">
        <f>565*F19</f>
        <v>565</v>
      </c>
      <c r="O19" s="57" t="b">
        <v>1</v>
      </c>
      <c r="P19" s="57" t="s">
        <v>22</v>
      </c>
      <c r="Q19" s="57" t="s">
        <v>23</v>
      </c>
      <c r="R19" s="57" t="e">
        <f>VLOOKUP(#REF!,整户取消!#REF!,1,FALSE)</f>
        <v>#REF!</v>
      </c>
    </row>
    <row r="20" s="31" customFormat="1" spans="1:18">
      <c r="A20" s="57">
        <v>8937</v>
      </c>
      <c r="B20" s="57" t="s">
        <v>74</v>
      </c>
      <c r="C20" s="57" t="s">
        <v>75</v>
      </c>
      <c r="D20" s="57" t="s">
        <v>76</v>
      </c>
      <c r="E20" s="57">
        <v>1</v>
      </c>
      <c r="F20" s="57">
        <v>1</v>
      </c>
      <c r="G20" s="57"/>
      <c r="H20" s="57"/>
      <c r="I20" s="57" t="s">
        <v>31</v>
      </c>
      <c r="J20" s="57">
        <v>1</v>
      </c>
      <c r="K20" s="57">
        <f>765*J20</f>
        <v>765</v>
      </c>
      <c r="L20" s="57"/>
      <c r="M20" s="57"/>
      <c r="N20" s="57">
        <f>765*F20</f>
        <v>765</v>
      </c>
      <c r="O20" s="57" t="b">
        <v>1</v>
      </c>
      <c r="P20" s="57" t="s">
        <v>22</v>
      </c>
      <c r="Q20" s="57" t="s">
        <v>23</v>
      </c>
      <c r="R20" s="57" t="e">
        <f>VLOOKUP(#REF!,整户取消!#REF!,1,FALSE)</f>
        <v>#REF!</v>
      </c>
    </row>
    <row r="21" s="31" customFormat="1" spans="1:18">
      <c r="A21" s="57">
        <v>8938</v>
      </c>
      <c r="B21" s="57" t="s">
        <v>77</v>
      </c>
      <c r="C21" s="57" t="s">
        <v>78</v>
      </c>
      <c r="D21" s="57" t="s">
        <v>79</v>
      </c>
      <c r="E21" s="57">
        <v>3</v>
      </c>
      <c r="F21" s="57">
        <v>2</v>
      </c>
      <c r="G21" s="57"/>
      <c r="H21" s="57"/>
      <c r="I21" s="57" t="s">
        <v>21</v>
      </c>
      <c r="J21" s="57"/>
      <c r="K21" s="57"/>
      <c r="L21" s="57">
        <v>2</v>
      </c>
      <c r="M21" s="57">
        <f>565*L21</f>
        <v>1130</v>
      </c>
      <c r="N21" s="57">
        <f>565*F21</f>
        <v>1130</v>
      </c>
      <c r="O21" s="57" t="b">
        <v>0</v>
      </c>
      <c r="P21" s="57" t="s">
        <v>22</v>
      </c>
      <c r="Q21" s="57" t="s">
        <v>23</v>
      </c>
      <c r="R21" s="57" t="e">
        <f>VLOOKUP(#REF!,整户取消!#REF!,1,FALSE)</f>
        <v>#REF!</v>
      </c>
    </row>
    <row r="22" s="31" customFormat="1" spans="1:18">
      <c r="A22" s="57">
        <v>8939</v>
      </c>
      <c r="B22" s="57" t="s">
        <v>80</v>
      </c>
      <c r="C22" s="57" t="s">
        <v>81</v>
      </c>
      <c r="D22" s="57" t="s">
        <v>82</v>
      </c>
      <c r="E22" s="57">
        <v>3</v>
      </c>
      <c r="F22" s="57">
        <v>1</v>
      </c>
      <c r="G22" s="57"/>
      <c r="H22" s="57"/>
      <c r="I22" s="57" t="s">
        <v>21</v>
      </c>
      <c r="J22" s="57"/>
      <c r="K22" s="57"/>
      <c r="L22" s="57">
        <v>1</v>
      </c>
      <c r="M22" s="57">
        <f>565*L22</f>
        <v>565</v>
      </c>
      <c r="N22" s="57">
        <f>565*F22</f>
        <v>565</v>
      </c>
      <c r="O22" s="57" t="b">
        <v>0</v>
      </c>
      <c r="P22" s="57" t="s">
        <v>22</v>
      </c>
      <c r="Q22" s="57" t="s">
        <v>23</v>
      </c>
      <c r="R22" s="57" t="e">
        <f>VLOOKUP(#REF!,整户取消!#REF!,1,FALSE)</f>
        <v>#REF!</v>
      </c>
    </row>
    <row r="23" s="31" customFormat="1" spans="1:18">
      <c r="A23" s="57">
        <v>8940</v>
      </c>
      <c r="B23" s="57" t="s">
        <v>80</v>
      </c>
      <c r="C23" s="57" t="s">
        <v>81</v>
      </c>
      <c r="D23" s="57" t="s">
        <v>83</v>
      </c>
      <c r="E23" s="57">
        <v>3</v>
      </c>
      <c r="F23" s="57">
        <v>2</v>
      </c>
      <c r="G23" s="57"/>
      <c r="H23" s="57"/>
      <c r="I23" s="57" t="s">
        <v>31</v>
      </c>
      <c r="J23" s="57">
        <v>2</v>
      </c>
      <c r="K23" s="57">
        <f>765*J23</f>
        <v>1530</v>
      </c>
      <c r="L23" s="57"/>
      <c r="M23" s="57"/>
      <c r="N23" s="57">
        <f>765*F23</f>
        <v>1530</v>
      </c>
      <c r="O23" s="57" t="b">
        <v>1</v>
      </c>
      <c r="P23" s="57" t="s">
        <v>27</v>
      </c>
      <c r="Q23" s="57" t="s">
        <v>23</v>
      </c>
      <c r="R23" s="57" t="e">
        <f>VLOOKUP(#REF!,整户取消!#REF!,1,FALSE)</f>
        <v>#REF!</v>
      </c>
    </row>
    <row r="24" s="31" customFormat="1" spans="1:18">
      <c r="A24" s="57">
        <v>8941</v>
      </c>
      <c r="B24" s="57" t="s">
        <v>84</v>
      </c>
      <c r="C24" s="57" t="s">
        <v>85</v>
      </c>
      <c r="D24" s="57" t="s">
        <v>86</v>
      </c>
      <c r="E24" s="57">
        <v>3</v>
      </c>
      <c r="F24" s="57">
        <v>2</v>
      </c>
      <c r="G24" s="57"/>
      <c r="H24" s="57"/>
      <c r="I24" s="57" t="s">
        <v>67</v>
      </c>
      <c r="J24" s="57"/>
      <c r="K24" s="57"/>
      <c r="L24" s="57">
        <v>2</v>
      </c>
      <c r="M24" s="57">
        <f>400*L24</f>
        <v>800</v>
      </c>
      <c r="N24" s="57">
        <f>400*F24</f>
        <v>800</v>
      </c>
      <c r="O24" s="57" t="b">
        <v>0</v>
      </c>
      <c r="P24" s="57" t="s">
        <v>22</v>
      </c>
      <c r="Q24" s="57" t="s">
        <v>23</v>
      </c>
      <c r="R24" s="57" t="e">
        <f>VLOOKUP(#REF!,整户取消!#REF!,1,FALSE)</f>
        <v>#REF!</v>
      </c>
    </row>
    <row r="25" s="31" customFormat="1" spans="1:18">
      <c r="A25" s="57">
        <v>8942</v>
      </c>
      <c r="B25" s="57" t="s">
        <v>87</v>
      </c>
      <c r="C25" s="57" t="s">
        <v>88</v>
      </c>
      <c r="D25" s="57" t="s">
        <v>89</v>
      </c>
      <c r="E25" s="57">
        <v>3</v>
      </c>
      <c r="F25" s="57">
        <v>2</v>
      </c>
      <c r="G25" s="57"/>
      <c r="H25" s="57"/>
      <c r="I25" s="57" t="s">
        <v>21</v>
      </c>
      <c r="J25" s="57"/>
      <c r="K25" s="57"/>
      <c r="L25" s="57">
        <v>2</v>
      </c>
      <c r="M25" s="57">
        <f>565*L25</f>
        <v>1130</v>
      </c>
      <c r="N25" s="57">
        <f>565*F25</f>
        <v>1130</v>
      </c>
      <c r="O25" s="57" t="b">
        <v>0</v>
      </c>
      <c r="P25" s="57" t="s">
        <v>90</v>
      </c>
      <c r="Q25" s="57" t="s">
        <v>23</v>
      </c>
      <c r="R25" s="57" t="e">
        <f>VLOOKUP(#REF!,整户取消!#REF!,1,FALSE)</f>
        <v>#REF!</v>
      </c>
    </row>
    <row r="26" s="31" customFormat="1" spans="1:18">
      <c r="A26" s="57">
        <v>8943</v>
      </c>
      <c r="B26" s="57" t="s">
        <v>91</v>
      </c>
      <c r="C26" s="57" t="s">
        <v>92</v>
      </c>
      <c r="D26" s="57" t="s">
        <v>93</v>
      </c>
      <c r="E26" s="57">
        <v>4</v>
      </c>
      <c r="F26" s="57">
        <v>4</v>
      </c>
      <c r="G26" s="57"/>
      <c r="H26" s="57"/>
      <c r="I26" s="57" t="s">
        <v>31</v>
      </c>
      <c r="J26" s="57">
        <v>4</v>
      </c>
      <c r="K26" s="57">
        <f>765*J26</f>
        <v>3060</v>
      </c>
      <c r="L26" s="57"/>
      <c r="M26" s="57"/>
      <c r="N26" s="57">
        <f>765*F26</f>
        <v>3060</v>
      </c>
      <c r="O26" s="57" t="b">
        <v>1</v>
      </c>
      <c r="P26" s="57" t="s">
        <v>90</v>
      </c>
      <c r="Q26" s="57" t="s">
        <v>23</v>
      </c>
      <c r="R26" s="57" t="e">
        <f>VLOOKUP(#REF!,整户取消!#REF!,1,FALSE)</f>
        <v>#REF!</v>
      </c>
    </row>
    <row r="27" s="31" customFormat="1" spans="1:18">
      <c r="A27" s="57">
        <v>8944</v>
      </c>
      <c r="B27" s="57" t="s">
        <v>94</v>
      </c>
      <c r="C27" s="57" t="s">
        <v>95</v>
      </c>
      <c r="D27" s="57" t="s">
        <v>96</v>
      </c>
      <c r="E27" s="57">
        <v>2</v>
      </c>
      <c r="F27" s="57">
        <v>1</v>
      </c>
      <c r="G27" s="57"/>
      <c r="H27" s="57"/>
      <c r="I27" s="57" t="s">
        <v>67</v>
      </c>
      <c r="J27" s="58"/>
      <c r="K27" s="58"/>
      <c r="L27" s="57">
        <v>1</v>
      </c>
      <c r="M27" s="57">
        <f>400*L27</f>
        <v>400</v>
      </c>
      <c r="N27" s="57">
        <f>400*F27</f>
        <v>400</v>
      </c>
      <c r="O27" s="57" t="b">
        <v>0</v>
      </c>
      <c r="P27" s="57" t="s">
        <v>27</v>
      </c>
      <c r="Q27" s="57" t="s">
        <v>23</v>
      </c>
      <c r="R27" s="57" t="e">
        <f>VLOOKUP(#REF!,整户取消!#REF!,1,FALSE)</f>
        <v>#REF!</v>
      </c>
    </row>
    <row r="28" s="31" customFormat="1" spans="1:18">
      <c r="A28" s="57">
        <v>8945</v>
      </c>
      <c r="B28" s="57" t="s">
        <v>97</v>
      </c>
      <c r="C28" s="57" t="s">
        <v>98</v>
      </c>
      <c r="D28" s="57" t="s">
        <v>99</v>
      </c>
      <c r="E28" s="57">
        <v>2</v>
      </c>
      <c r="F28" s="57">
        <v>1</v>
      </c>
      <c r="G28" s="57"/>
      <c r="H28" s="57"/>
      <c r="I28" s="57" t="s">
        <v>67</v>
      </c>
      <c r="J28" s="58"/>
      <c r="K28" s="58"/>
      <c r="L28" s="57">
        <v>1</v>
      </c>
      <c r="M28" s="57">
        <f>400*L28</f>
        <v>400</v>
      </c>
      <c r="N28" s="57">
        <f>400*F28</f>
        <v>400</v>
      </c>
      <c r="O28" s="57" t="b">
        <v>1</v>
      </c>
      <c r="P28" s="57" t="s">
        <v>27</v>
      </c>
      <c r="Q28" s="57" t="s">
        <v>23</v>
      </c>
      <c r="R28" s="57" t="e">
        <f>VLOOKUP(#REF!,整户取消!#REF!,1,FALSE)</f>
        <v>#REF!</v>
      </c>
    </row>
    <row r="29" s="31" customFormat="1" spans="1:18">
      <c r="A29" s="57">
        <v>8946</v>
      </c>
      <c r="B29" s="57" t="s">
        <v>100</v>
      </c>
      <c r="C29" s="57" t="s">
        <v>101</v>
      </c>
      <c r="D29" s="57" t="s">
        <v>102</v>
      </c>
      <c r="E29" s="57">
        <v>3</v>
      </c>
      <c r="F29" s="57">
        <v>2</v>
      </c>
      <c r="G29" s="57"/>
      <c r="H29" s="57"/>
      <c r="I29" s="57" t="s">
        <v>21</v>
      </c>
      <c r="J29" s="57"/>
      <c r="K29" s="57"/>
      <c r="L29" s="57">
        <v>2</v>
      </c>
      <c r="M29" s="57">
        <f>565*L29</f>
        <v>1130</v>
      </c>
      <c r="N29" s="57">
        <f>565*F29</f>
        <v>1130</v>
      </c>
      <c r="O29" s="57" t="b">
        <v>1</v>
      </c>
      <c r="P29" s="57" t="s">
        <v>90</v>
      </c>
      <c r="Q29" s="57" t="s">
        <v>23</v>
      </c>
      <c r="R29" s="57" t="e">
        <f>VLOOKUP(#REF!,整户取消!#REF!,1,FALSE)</f>
        <v>#REF!</v>
      </c>
    </row>
    <row r="30" s="31" customFormat="1" spans="1:18">
      <c r="A30" s="57">
        <v>8947</v>
      </c>
      <c r="B30" s="57" t="s">
        <v>103</v>
      </c>
      <c r="C30" s="57" t="s">
        <v>104</v>
      </c>
      <c r="D30" s="57" t="s">
        <v>105</v>
      </c>
      <c r="E30" s="57">
        <v>5</v>
      </c>
      <c r="F30" s="57">
        <v>3</v>
      </c>
      <c r="G30" s="57"/>
      <c r="H30" s="57"/>
      <c r="I30" s="57" t="s">
        <v>21</v>
      </c>
      <c r="J30" s="57"/>
      <c r="K30" s="57"/>
      <c r="L30" s="57">
        <v>3</v>
      </c>
      <c r="M30" s="57">
        <f>565*L30</f>
        <v>1695</v>
      </c>
      <c r="N30" s="57">
        <f>565*F30</f>
        <v>1695</v>
      </c>
      <c r="O30" s="57" t="b">
        <v>1</v>
      </c>
      <c r="P30" s="57" t="s">
        <v>27</v>
      </c>
      <c r="Q30" s="57" t="s">
        <v>23</v>
      </c>
      <c r="R30" s="57" t="e">
        <f>VLOOKUP(#REF!,整户取消!#REF!,1,FALSE)</f>
        <v>#REF!</v>
      </c>
    </row>
    <row r="31" s="31" customFormat="1" spans="1:18">
      <c r="A31" s="57">
        <v>8948</v>
      </c>
      <c r="B31" s="57" t="s">
        <v>103</v>
      </c>
      <c r="C31" s="57" t="s">
        <v>104</v>
      </c>
      <c r="D31" s="57" t="s">
        <v>106</v>
      </c>
      <c r="E31" s="57">
        <v>2</v>
      </c>
      <c r="F31" s="57">
        <v>1</v>
      </c>
      <c r="G31" s="57"/>
      <c r="H31" s="57"/>
      <c r="I31" s="57" t="s">
        <v>107</v>
      </c>
      <c r="J31" s="57"/>
      <c r="K31" s="57"/>
      <c r="L31" s="57">
        <v>1</v>
      </c>
      <c r="M31" s="57">
        <f>295*L31</f>
        <v>295</v>
      </c>
      <c r="N31" s="57">
        <f>295*F31</f>
        <v>295</v>
      </c>
      <c r="O31" s="57" t="b">
        <v>1</v>
      </c>
      <c r="P31" s="57" t="s">
        <v>27</v>
      </c>
      <c r="Q31" s="57" t="s">
        <v>23</v>
      </c>
      <c r="R31" s="57" t="e">
        <f>VLOOKUP(#REF!,整户取消!#REF!,1,FALSE)</f>
        <v>#REF!</v>
      </c>
    </row>
    <row r="32" s="31" customFormat="1" spans="1:18">
      <c r="A32" s="57">
        <v>8949</v>
      </c>
      <c r="B32" s="57" t="s">
        <v>108</v>
      </c>
      <c r="C32" s="57" t="s">
        <v>109</v>
      </c>
      <c r="D32" s="57" t="s">
        <v>110</v>
      </c>
      <c r="E32" s="57">
        <v>4</v>
      </c>
      <c r="F32" s="57">
        <v>4</v>
      </c>
      <c r="G32" s="57"/>
      <c r="H32" s="57"/>
      <c r="I32" s="57" t="s">
        <v>31</v>
      </c>
      <c r="J32" s="57">
        <v>4</v>
      </c>
      <c r="K32" s="57">
        <f>765*J32</f>
        <v>3060</v>
      </c>
      <c r="L32" s="57"/>
      <c r="M32" s="57"/>
      <c r="N32" s="57">
        <f>765*F32</f>
        <v>3060</v>
      </c>
      <c r="O32" s="57" t="b">
        <v>1</v>
      </c>
      <c r="P32" s="57" t="s">
        <v>27</v>
      </c>
      <c r="Q32" s="57" t="s">
        <v>23</v>
      </c>
      <c r="R32" s="57" t="e">
        <f>VLOOKUP(#REF!,整户取消!#REF!,1,FALSE)</f>
        <v>#REF!</v>
      </c>
    </row>
    <row r="33" s="31" customFormat="1" spans="1:18">
      <c r="A33" s="57">
        <v>8950</v>
      </c>
      <c r="B33" s="57" t="s">
        <v>111</v>
      </c>
      <c r="C33" s="57" t="s">
        <v>112</v>
      </c>
      <c r="D33" s="57" t="s">
        <v>113</v>
      </c>
      <c r="E33" s="57">
        <v>2</v>
      </c>
      <c r="F33" s="57">
        <v>2</v>
      </c>
      <c r="G33" s="57"/>
      <c r="H33" s="57"/>
      <c r="I33" s="57" t="s">
        <v>67</v>
      </c>
      <c r="J33" s="57"/>
      <c r="K33" s="57"/>
      <c r="L33" s="57">
        <v>2</v>
      </c>
      <c r="M33" s="57">
        <f>400*L33</f>
        <v>800</v>
      </c>
      <c r="N33" s="57">
        <f>400*F33</f>
        <v>800</v>
      </c>
      <c r="O33" s="57" t="b">
        <v>0</v>
      </c>
      <c r="P33" s="57" t="s">
        <v>22</v>
      </c>
      <c r="Q33" s="57" t="s">
        <v>23</v>
      </c>
      <c r="R33" s="57" t="e">
        <f>VLOOKUP(#REF!,整户取消!#REF!,1,FALSE)</f>
        <v>#REF!</v>
      </c>
    </row>
    <row r="34" s="31" customFormat="1" spans="1:18">
      <c r="A34" s="57">
        <v>8951</v>
      </c>
      <c r="B34" s="57" t="s">
        <v>114</v>
      </c>
      <c r="C34" s="57" t="s">
        <v>115</v>
      </c>
      <c r="D34" s="57" t="s">
        <v>116</v>
      </c>
      <c r="E34" s="57">
        <v>4</v>
      </c>
      <c r="F34" s="57">
        <v>4</v>
      </c>
      <c r="G34" s="57"/>
      <c r="H34" s="57"/>
      <c r="I34" s="57" t="s">
        <v>31</v>
      </c>
      <c r="J34" s="57">
        <v>4</v>
      </c>
      <c r="K34" s="57">
        <f>765*J34</f>
        <v>3060</v>
      </c>
      <c r="L34" s="57"/>
      <c r="M34" s="57"/>
      <c r="N34" s="57">
        <f>765*F34</f>
        <v>3060</v>
      </c>
      <c r="O34" s="57" t="b">
        <v>1</v>
      </c>
      <c r="P34" s="57" t="s">
        <v>27</v>
      </c>
      <c r="Q34" s="57" t="s">
        <v>23</v>
      </c>
      <c r="R34" s="57" t="e">
        <f>VLOOKUP(#REF!,整户取消!#REF!,1,FALSE)</f>
        <v>#REF!</v>
      </c>
    </row>
    <row r="35" s="31" customFormat="1" spans="1:18">
      <c r="A35" s="57">
        <v>8952</v>
      </c>
      <c r="B35" s="57" t="s">
        <v>77</v>
      </c>
      <c r="C35" s="57" t="s">
        <v>78</v>
      </c>
      <c r="D35" s="57" t="s">
        <v>117</v>
      </c>
      <c r="E35" s="57">
        <v>2</v>
      </c>
      <c r="F35" s="57">
        <v>1</v>
      </c>
      <c r="G35" s="57"/>
      <c r="H35" s="57"/>
      <c r="I35" s="57" t="s">
        <v>21</v>
      </c>
      <c r="J35" s="57"/>
      <c r="K35" s="57"/>
      <c r="L35" s="57">
        <v>1</v>
      </c>
      <c r="M35" s="57">
        <f>565*L35</f>
        <v>565</v>
      </c>
      <c r="N35" s="57">
        <f>565*F35</f>
        <v>565</v>
      </c>
      <c r="O35" s="57" t="b">
        <v>1</v>
      </c>
      <c r="P35" s="57" t="s">
        <v>22</v>
      </c>
      <c r="Q35" s="57" t="s">
        <v>23</v>
      </c>
      <c r="R35" s="57" t="e">
        <f>VLOOKUP(#REF!,整户取消!#REF!,1,FALSE)</f>
        <v>#REF!</v>
      </c>
    </row>
    <row r="36" s="31" customFormat="1" spans="1:18">
      <c r="A36" s="57">
        <v>8953</v>
      </c>
      <c r="B36" s="57" t="s">
        <v>118</v>
      </c>
      <c r="C36" s="57" t="s">
        <v>119</v>
      </c>
      <c r="D36" s="57" t="s">
        <v>120</v>
      </c>
      <c r="E36" s="57">
        <v>2</v>
      </c>
      <c r="F36" s="57">
        <v>2</v>
      </c>
      <c r="G36" s="57"/>
      <c r="H36" s="57"/>
      <c r="I36" s="57" t="s">
        <v>31</v>
      </c>
      <c r="J36" s="57">
        <v>2</v>
      </c>
      <c r="K36" s="57">
        <f>765*J36</f>
        <v>1530</v>
      </c>
      <c r="L36" s="57"/>
      <c r="M36" s="57"/>
      <c r="N36" s="57">
        <f>765*F36</f>
        <v>1530</v>
      </c>
      <c r="O36" s="57" t="b">
        <v>1</v>
      </c>
      <c r="P36" s="57" t="s">
        <v>22</v>
      </c>
      <c r="Q36" s="57" t="s">
        <v>23</v>
      </c>
      <c r="R36" s="57" t="e">
        <f>VLOOKUP(#REF!,整户取消!#REF!,1,FALSE)</f>
        <v>#REF!</v>
      </c>
    </row>
    <row r="37" s="31" customFormat="1" spans="1:18">
      <c r="A37" s="57">
        <v>8954</v>
      </c>
      <c r="B37" s="57" t="s">
        <v>77</v>
      </c>
      <c r="C37" s="57" t="s">
        <v>78</v>
      </c>
      <c r="D37" s="57" t="s">
        <v>121</v>
      </c>
      <c r="E37" s="57">
        <v>2</v>
      </c>
      <c r="F37" s="57">
        <v>2</v>
      </c>
      <c r="G37" s="57"/>
      <c r="H37" s="57"/>
      <c r="I37" s="57" t="s">
        <v>31</v>
      </c>
      <c r="J37" s="57">
        <v>2</v>
      </c>
      <c r="K37" s="57">
        <f>765*J37</f>
        <v>1530</v>
      </c>
      <c r="L37" s="57"/>
      <c r="M37" s="57"/>
      <c r="N37" s="57">
        <f>765*F37</f>
        <v>1530</v>
      </c>
      <c r="O37" s="57" t="b">
        <v>1</v>
      </c>
      <c r="P37" s="57" t="s">
        <v>22</v>
      </c>
      <c r="Q37" s="57" t="s">
        <v>23</v>
      </c>
      <c r="R37" s="57" t="e">
        <f>VLOOKUP(#REF!,整户取消!#REF!,1,FALSE)</f>
        <v>#REF!</v>
      </c>
    </row>
    <row r="38" s="31" customFormat="1" spans="1:18">
      <c r="A38" s="57">
        <v>8955</v>
      </c>
      <c r="B38" s="57" t="s">
        <v>122</v>
      </c>
      <c r="C38" s="57" t="s">
        <v>123</v>
      </c>
      <c r="D38" s="57" t="s">
        <v>124</v>
      </c>
      <c r="E38" s="57">
        <v>4</v>
      </c>
      <c r="F38" s="57">
        <v>4</v>
      </c>
      <c r="G38" s="57"/>
      <c r="H38" s="57"/>
      <c r="I38" s="57" t="s">
        <v>21</v>
      </c>
      <c r="J38" s="57"/>
      <c r="K38" s="57"/>
      <c r="L38" s="57">
        <v>4</v>
      </c>
      <c r="M38" s="57">
        <f>565*L38</f>
        <v>2260</v>
      </c>
      <c r="N38" s="57">
        <f>565*F38</f>
        <v>2260</v>
      </c>
      <c r="O38" s="57" t="b">
        <v>1</v>
      </c>
      <c r="P38" s="57" t="s">
        <v>22</v>
      </c>
      <c r="Q38" s="57" t="s">
        <v>23</v>
      </c>
      <c r="R38" s="57" t="e">
        <f>VLOOKUP(#REF!,整户取消!#REF!,1,FALSE)</f>
        <v>#REF!</v>
      </c>
    </row>
    <row r="39" s="31" customFormat="1" spans="1:18">
      <c r="A39" s="57">
        <v>8956</v>
      </c>
      <c r="B39" s="57" t="s">
        <v>125</v>
      </c>
      <c r="C39" s="57" t="s">
        <v>126</v>
      </c>
      <c r="D39" s="57" t="s">
        <v>127</v>
      </c>
      <c r="E39" s="57">
        <v>2</v>
      </c>
      <c r="F39" s="57">
        <v>2</v>
      </c>
      <c r="G39" s="57"/>
      <c r="H39" s="57"/>
      <c r="I39" s="57" t="s">
        <v>31</v>
      </c>
      <c r="J39" s="57">
        <v>2</v>
      </c>
      <c r="K39" s="57">
        <f>765*J39</f>
        <v>1530</v>
      </c>
      <c r="L39" s="57"/>
      <c r="M39" s="57"/>
      <c r="N39" s="57">
        <f>765*F39</f>
        <v>1530</v>
      </c>
      <c r="O39" s="57" t="b">
        <v>1</v>
      </c>
      <c r="P39" s="57" t="s">
        <v>22</v>
      </c>
      <c r="Q39" s="57" t="s">
        <v>23</v>
      </c>
      <c r="R39" s="57" t="e">
        <f>VLOOKUP(#REF!,整户取消!#REF!,1,FALSE)</f>
        <v>#REF!</v>
      </c>
    </row>
    <row r="40" s="31" customFormat="1" spans="1:18">
      <c r="A40" s="57">
        <v>8957</v>
      </c>
      <c r="B40" s="57" t="s">
        <v>128</v>
      </c>
      <c r="C40" s="57" t="s">
        <v>129</v>
      </c>
      <c r="D40" s="57" t="s">
        <v>130</v>
      </c>
      <c r="E40" s="57">
        <v>4</v>
      </c>
      <c r="F40" s="57">
        <v>2</v>
      </c>
      <c r="G40" s="57"/>
      <c r="H40" s="57"/>
      <c r="I40" s="57" t="s">
        <v>21</v>
      </c>
      <c r="J40" s="57"/>
      <c r="K40" s="57"/>
      <c r="L40" s="57">
        <v>2</v>
      </c>
      <c r="M40" s="57">
        <f>565*L40</f>
        <v>1130</v>
      </c>
      <c r="N40" s="57">
        <f>565*F40</f>
        <v>1130</v>
      </c>
      <c r="O40" s="57" t="b">
        <v>0</v>
      </c>
      <c r="P40" s="57" t="s">
        <v>22</v>
      </c>
      <c r="Q40" s="57" t="s">
        <v>23</v>
      </c>
      <c r="R40" s="57" t="e">
        <f>VLOOKUP(#REF!,整户取消!#REF!,1,FALSE)</f>
        <v>#REF!</v>
      </c>
    </row>
    <row r="41" s="31" customFormat="1" spans="1:18">
      <c r="A41" s="57">
        <v>8958</v>
      </c>
      <c r="B41" s="57" t="s">
        <v>131</v>
      </c>
      <c r="C41" s="57" t="s">
        <v>132</v>
      </c>
      <c r="D41" s="57" t="s">
        <v>133</v>
      </c>
      <c r="E41" s="57">
        <v>2</v>
      </c>
      <c r="F41" s="57">
        <v>1</v>
      </c>
      <c r="G41" s="57"/>
      <c r="H41" s="57"/>
      <c r="I41" s="57" t="s">
        <v>21</v>
      </c>
      <c r="J41" s="57"/>
      <c r="K41" s="57"/>
      <c r="L41" s="57">
        <v>1</v>
      </c>
      <c r="M41" s="57">
        <f>565*L41</f>
        <v>565</v>
      </c>
      <c r="N41" s="57">
        <f>565*F41</f>
        <v>565</v>
      </c>
      <c r="O41" s="57" t="b">
        <v>0</v>
      </c>
      <c r="P41" s="57" t="s">
        <v>22</v>
      </c>
      <c r="Q41" s="57" t="s">
        <v>23</v>
      </c>
      <c r="R41" s="57" t="e">
        <f>VLOOKUP(#REF!,整户取消!#REF!,1,FALSE)</f>
        <v>#REF!</v>
      </c>
    </row>
    <row r="42" s="31" customFormat="1" spans="1:18">
      <c r="A42" s="57">
        <v>8959</v>
      </c>
      <c r="B42" s="57" t="s">
        <v>134</v>
      </c>
      <c r="C42" s="57" t="s">
        <v>135</v>
      </c>
      <c r="D42" s="57" t="s">
        <v>136</v>
      </c>
      <c r="E42" s="57">
        <v>4</v>
      </c>
      <c r="F42" s="57">
        <v>2</v>
      </c>
      <c r="G42" s="57"/>
      <c r="H42" s="57"/>
      <c r="I42" s="57" t="s">
        <v>21</v>
      </c>
      <c r="J42" s="57"/>
      <c r="K42" s="57"/>
      <c r="L42" s="57">
        <v>2</v>
      </c>
      <c r="M42" s="57">
        <f>565*L42</f>
        <v>1130</v>
      </c>
      <c r="N42" s="57">
        <f>565*F42</f>
        <v>1130</v>
      </c>
      <c r="O42" s="57" t="b">
        <v>0</v>
      </c>
      <c r="P42" s="57" t="s">
        <v>22</v>
      </c>
      <c r="Q42" s="57" t="s">
        <v>23</v>
      </c>
      <c r="R42" s="57" t="e">
        <f>VLOOKUP(#REF!,整户取消!#REF!,1,FALSE)</f>
        <v>#REF!</v>
      </c>
    </row>
    <row r="43" s="31" customFormat="1" spans="1:18">
      <c r="A43" s="57">
        <v>8960</v>
      </c>
      <c r="B43" s="57" t="s">
        <v>137</v>
      </c>
      <c r="C43" s="57" t="s">
        <v>138</v>
      </c>
      <c r="D43" s="57" t="s">
        <v>139</v>
      </c>
      <c r="E43" s="57">
        <v>3</v>
      </c>
      <c r="F43" s="57">
        <v>2</v>
      </c>
      <c r="G43" s="57"/>
      <c r="H43" s="57"/>
      <c r="I43" s="57" t="s">
        <v>21</v>
      </c>
      <c r="J43" s="57"/>
      <c r="K43" s="57"/>
      <c r="L43" s="57">
        <v>2</v>
      </c>
      <c r="M43" s="57">
        <f>565*L43</f>
        <v>1130</v>
      </c>
      <c r="N43" s="57">
        <f>565*F43</f>
        <v>1130</v>
      </c>
      <c r="O43" s="57" t="b">
        <v>1</v>
      </c>
      <c r="P43" s="57" t="e">
        <v>#N/A</v>
      </c>
      <c r="Q43" s="57" t="s">
        <v>23</v>
      </c>
      <c r="R43" s="57" t="e">
        <f>VLOOKUP(#REF!,整户取消!#REF!,1,FALSE)</f>
        <v>#REF!</v>
      </c>
    </row>
    <row r="44" s="31" customFormat="1" spans="1:18">
      <c r="A44" s="57">
        <v>8961</v>
      </c>
      <c r="B44" s="57" t="s">
        <v>34</v>
      </c>
      <c r="C44" s="57" t="s">
        <v>35</v>
      </c>
      <c r="D44" s="57" t="s">
        <v>140</v>
      </c>
      <c r="E44" s="57">
        <v>1</v>
      </c>
      <c r="F44" s="57">
        <v>1</v>
      </c>
      <c r="G44" s="57"/>
      <c r="H44" s="57"/>
      <c r="I44" s="57" t="s">
        <v>107</v>
      </c>
      <c r="J44" s="57"/>
      <c r="K44" s="57"/>
      <c r="L44" s="57">
        <v>1</v>
      </c>
      <c r="M44" s="57">
        <f>295*L44</f>
        <v>295</v>
      </c>
      <c r="N44" s="57">
        <f>295*F44</f>
        <v>295</v>
      </c>
      <c r="O44" s="57" t="b">
        <v>1</v>
      </c>
      <c r="P44" s="57" t="s">
        <v>22</v>
      </c>
      <c r="Q44" s="57" t="s">
        <v>23</v>
      </c>
      <c r="R44" s="57" t="e">
        <f>VLOOKUP(#REF!,整户取消!#REF!,1,FALSE)</f>
        <v>#REF!</v>
      </c>
    </row>
    <row r="45" s="31" customFormat="1" spans="1:18">
      <c r="A45" s="57">
        <v>8962</v>
      </c>
      <c r="B45" s="57" t="s">
        <v>34</v>
      </c>
      <c r="C45" s="57" t="s">
        <v>35</v>
      </c>
      <c r="D45" s="57" t="s">
        <v>141</v>
      </c>
      <c r="E45" s="57">
        <v>1</v>
      </c>
      <c r="F45" s="57">
        <v>1</v>
      </c>
      <c r="G45" s="57"/>
      <c r="H45" s="57"/>
      <c r="I45" s="57" t="s">
        <v>21</v>
      </c>
      <c r="J45" s="57"/>
      <c r="K45" s="57"/>
      <c r="L45" s="57">
        <v>1</v>
      </c>
      <c r="M45" s="57">
        <f>565*L45</f>
        <v>565</v>
      </c>
      <c r="N45" s="57">
        <f>565*F45</f>
        <v>565</v>
      </c>
      <c r="O45" s="57" t="b">
        <v>1</v>
      </c>
      <c r="P45" s="57" t="s">
        <v>22</v>
      </c>
      <c r="Q45" s="57" t="s">
        <v>23</v>
      </c>
      <c r="R45" s="57" t="e">
        <f>VLOOKUP(#REF!,整户取消!#REF!,1,FALSE)</f>
        <v>#REF!</v>
      </c>
    </row>
    <row r="46" s="31" customFormat="1" spans="1:18">
      <c r="A46" s="57">
        <v>8963</v>
      </c>
      <c r="B46" s="57" t="s">
        <v>49</v>
      </c>
      <c r="C46" s="57" t="s">
        <v>50</v>
      </c>
      <c r="D46" s="57" t="s">
        <v>142</v>
      </c>
      <c r="E46" s="57">
        <v>2</v>
      </c>
      <c r="F46" s="57">
        <v>1</v>
      </c>
      <c r="G46" s="57"/>
      <c r="H46" s="57"/>
      <c r="I46" s="57" t="s">
        <v>21</v>
      </c>
      <c r="J46" s="57"/>
      <c r="K46" s="57"/>
      <c r="L46" s="57">
        <v>1</v>
      </c>
      <c r="M46" s="57">
        <f>565*L46</f>
        <v>565</v>
      </c>
      <c r="N46" s="57">
        <f>565*F46</f>
        <v>565</v>
      </c>
      <c r="O46" s="57" t="b">
        <v>0</v>
      </c>
      <c r="P46" s="57" t="s">
        <v>22</v>
      </c>
      <c r="Q46" s="57" t="s">
        <v>23</v>
      </c>
      <c r="R46" s="57" t="e">
        <f>VLOOKUP(#REF!,整户取消!#REF!,1,FALSE)</f>
        <v>#REF!</v>
      </c>
    </row>
    <row r="47" s="31" customFormat="1" spans="1:18">
      <c r="A47" s="57">
        <v>8964</v>
      </c>
      <c r="B47" s="57" t="s">
        <v>55</v>
      </c>
      <c r="C47" s="57" t="s">
        <v>56</v>
      </c>
      <c r="D47" s="57" t="s">
        <v>143</v>
      </c>
      <c r="E47" s="57">
        <v>2</v>
      </c>
      <c r="F47" s="57">
        <v>1</v>
      </c>
      <c r="G47" s="57"/>
      <c r="H47" s="57"/>
      <c r="I47" s="57" t="s">
        <v>21</v>
      </c>
      <c r="J47" s="57"/>
      <c r="K47" s="57"/>
      <c r="L47" s="57">
        <v>1</v>
      </c>
      <c r="M47" s="57">
        <f>565*L47</f>
        <v>565</v>
      </c>
      <c r="N47" s="57">
        <f>565*F47</f>
        <v>565</v>
      </c>
      <c r="O47" s="57" t="b">
        <v>0</v>
      </c>
      <c r="P47" s="57" t="s">
        <v>22</v>
      </c>
      <c r="Q47" s="57" t="s">
        <v>23</v>
      </c>
      <c r="R47" s="57" t="e">
        <f>VLOOKUP(#REF!,整户取消!#REF!,1,FALSE)</f>
        <v>#REF!</v>
      </c>
    </row>
    <row r="48" s="31" customFormat="1" spans="1:18">
      <c r="A48" s="57">
        <v>8965</v>
      </c>
      <c r="B48" s="57" t="s">
        <v>58</v>
      </c>
      <c r="C48" s="57" t="s">
        <v>59</v>
      </c>
      <c r="D48" s="57" t="s">
        <v>144</v>
      </c>
      <c r="E48" s="57">
        <v>3</v>
      </c>
      <c r="F48" s="57">
        <v>3</v>
      </c>
      <c r="G48" s="57"/>
      <c r="H48" s="57"/>
      <c r="I48" s="57" t="s">
        <v>67</v>
      </c>
      <c r="J48" s="57"/>
      <c r="K48" s="57"/>
      <c r="L48" s="57">
        <v>3</v>
      </c>
      <c r="M48" s="57">
        <f>400*L48</f>
        <v>1200</v>
      </c>
      <c r="N48" s="57">
        <f>400*F48</f>
        <v>1200</v>
      </c>
      <c r="O48" s="57" t="b">
        <v>1</v>
      </c>
      <c r="P48" s="57" t="s">
        <v>22</v>
      </c>
      <c r="Q48" s="57" t="s">
        <v>23</v>
      </c>
      <c r="R48" s="57" t="e">
        <f>VLOOKUP(#REF!,整户取消!#REF!,1,FALSE)</f>
        <v>#REF!</v>
      </c>
    </row>
    <row r="49" s="31" customFormat="1" spans="1:18">
      <c r="A49" s="57">
        <v>8966</v>
      </c>
      <c r="B49" s="57" t="s">
        <v>145</v>
      </c>
      <c r="C49" s="57" t="s">
        <v>146</v>
      </c>
      <c r="D49" s="57" t="s">
        <v>147</v>
      </c>
      <c r="E49" s="57">
        <v>4</v>
      </c>
      <c r="F49" s="57">
        <v>4</v>
      </c>
      <c r="G49" s="57"/>
      <c r="H49" s="57"/>
      <c r="I49" s="57" t="s">
        <v>21</v>
      </c>
      <c r="J49" s="57"/>
      <c r="K49" s="57"/>
      <c r="L49" s="57">
        <v>4</v>
      </c>
      <c r="M49" s="57">
        <f>565*L49</f>
        <v>2260</v>
      </c>
      <c r="N49" s="57">
        <f>565*F49</f>
        <v>2260</v>
      </c>
      <c r="O49" s="57" t="b">
        <v>0</v>
      </c>
      <c r="P49" s="57" t="s">
        <v>22</v>
      </c>
      <c r="Q49" s="57" t="s">
        <v>23</v>
      </c>
      <c r="R49" s="57" t="e">
        <f>VLOOKUP(#REF!,整户取消!#REF!,1,FALSE)</f>
        <v>#REF!</v>
      </c>
    </row>
    <row r="50" s="31" customFormat="1" spans="1:18">
      <c r="A50" s="57">
        <v>8967</v>
      </c>
      <c r="B50" s="57" t="s">
        <v>148</v>
      </c>
      <c r="C50" s="57" t="s">
        <v>149</v>
      </c>
      <c r="D50" s="57" t="s">
        <v>150</v>
      </c>
      <c r="E50" s="57">
        <v>2</v>
      </c>
      <c r="F50" s="57">
        <v>1</v>
      </c>
      <c r="G50" s="57"/>
      <c r="H50" s="57"/>
      <c r="I50" s="57" t="s">
        <v>67</v>
      </c>
      <c r="J50" s="57"/>
      <c r="K50" s="57"/>
      <c r="L50" s="57">
        <v>1</v>
      </c>
      <c r="M50" s="57">
        <f>400*L50</f>
        <v>400</v>
      </c>
      <c r="N50" s="57">
        <f>400*F50</f>
        <v>400</v>
      </c>
      <c r="O50" s="57" t="b">
        <v>0</v>
      </c>
      <c r="P50" s="57" t="s">
        <v>22</v>
      </c>
      <c r="Q50" s="57" t="s">
        <v>23</v>
      </c>
      <c r="R50" s="57" t="e">
        <f>VLOOKUP(#REF!,整户取消!#REF!,1,FALSE)</f>
        <v>#REF!</v>
      </c>
    </row>
    <row r="51" s="31" customFormat="1" spans="1:18">
      <c r="A51" s="57">
        <v>8968</v>
      </c>
      <c r="B51" s="57" t="s">
        <v>151</v>
      </c>
      <c r="C51" s="57" t="s">
        <v>152</v>
      </c>
      <c r="D51" s="57" t="s">
        <v>153</v>
      </c>
      <c r="E51" s="57">
        <v>4</v>
      </c>
      <c r="F51" s="57">
        <v>3</v>
      </c>
      <c r="G51" s="57"/>
      <c r="H51" s="57">
        <v>1</v>
      </c>
      <c r="I51" s="57" t="s">
        <v>21</v>
      </c>
      <c r="J51" s="57"/>
      <c r="K51" s="57"/>
      <c r="L51" s="57">
        <v>3</v>
      </c>
      <c r="M51" s="57">
        <f>565*L51</f>
        <v>1695</v>
      </c>
      <c r="N51" s="57">
        <f>565*F51</f>
        <v>1695</v>
      </c>
      <c r="O51" s="57" t="b">
        <v>1</v>
      </c>
      <c r="P51" s="57" t="s">
        <v>22</v>
      </c>
      <c r="Q51" s="57" t="s">
        <v>23</v>
      </c>
      <c r="R51" s="57" t="e">
        <f>VLOOKUP(#REF!,整户取消!#REF!,1,FALSE)</f>
        <v>#REF!</v>
      </c>
    </row>
    <row r="52" s="31" customFormat="1" spans="1:18">
      <c r="A52" s="57">
        <v>8969</v>
      </c>
      <c r="B52" s="57" t="s">
        <v>71</v>
      </c>
      <c r="C52" s="57" t="s">
        <v>72</v>
      </c>
      <c r="D52" s="57" t="s">
        <v>154</v>
      </c>
      <c r="E52" s="57">
        <v>1</v>
      </c>
      <c r="F52" s="57">
        <v>1</v>
      </c>
      <c r="G52" s="57"/>
      <c r="H52" s="57"/>
      <c r="I52" s="57" t="s">
        <v>21</v>
      </c>
      <c r="J52" s="57"/>
      <c r="K52" s="57"/>
      <c r="L52" s="57">
        <v>1</v>
      </c>
      <c r="M52" s="57">
        <f>565*L52</f>
        <v>565</v>
      </c>
      <c r="N52" s="57">
        <f>565*F52</f>
        <v>565</v>
      </c>
      <c r="O52" s="57" t="b">
        <v>1</v>
      </c>
      <c r="P52" s="57" t="s">
        <v>27</v>
      </c>
      <c r="Q52" s="57" t="s">
        <v>23</v>
      </c>
      <c r="R52" s="57" t="e">
        <f>VLOOKUP(#REF!,整户取消!#REF!,1,FALSE)</f>
        <v>#REF!</v>
      </c>
    </row>
    <row r="53" s="31" customFormat="1" spans="1:18">
      <c r="A53" s="57">
        <v>8970</v>
      </c>
      <c r="B53" s="57" t="s">
        <v>155</v>
      </c>
      <c r="C53" s="57" t="s">
        <v>156</v>
      </c>
      <c r="D53" s="57" t="s">
        <v>157</v>
      </c>
      <c r="E53" s="57">
        <v>4</v>
      </c>
      <c r="F53" s="57">
        <v>2</v>
      </c>
      <c r="G53" s="57"/>
      <c r="H53" s="57"/>
      <c r="I53" s="57" t="s">
        <v>21</v>
      </c>
      <c r="J53" s="57"/>
      <c r="K53" s="57"/>
      <c r="L53" s="57">
        <v>2</v>
      </c>
      <c r="M53" s="57">
        <f>565*L53</f>
        <v>1130</v>
      </c>
      <c r="N53" s="57">
        <f>565*F53</f>
        <v>1130</v>
      </c>
      <c r="O53" s="57" t="b">
        <v>0</v>
      </c>
      <c r="P53" s="57" t="s">
        <v>22</v>
      </c>
      <c r="Q53" s="57" t="s">
        <v>23</v>
      </c>
      <c r="R53" s="57" t="e">
        <f>VLOOKUP(#REF!,整户取消!#REF!,1,FALSE)</f>
        <v>#REF!</v>
      </c>
    </row>
    <row r="54" s="31" customFormat="1" spans="1:18">
      <c r="A54" s="57">
        <v>8971</v>
      </c>
      <c r="B54" s="57" t="s">
        <v>155</v>
      </c>
      <c r="C54" s="57" t="s">
        <v>156</v>
      </c>
      <c r="D54" s="57" t="s">
        <v>158</v>
      </c>
      <c r="E54" s="57">
        <v>3</v>
      </c>
      <c r="F54" s="57">
        <v>1</v>
      </c>
      <c r="G54" s="57"/>
      <c r="H54" s="57"/>
      <c r="I54" s="57" t="s">
        <v>21</v>
      </c>
      <c r="J54" s="57"/>
      <c r="K54" s="57"/>
      <c r="L54" s="57">
        <v>1</v>
      </c>
      <c r="M54" s="57">
        <f>565*L54</f>
        <v>565</v>
      </c>
      <c r="N54" s="57">
        <f>565*F54</f>
        <v>565</v>
      </c>
      <c r="O54" s="57" t="b">
        <v>0</v>
      </c>
      <c r="P54" s="57" t="s">
        <v>22</v>
      </c>
      <c r="Q54" s="57" t="s">
        <v>23</v>
      </c>
      <c r="R54" s="57" t="e">
        <f>VLOOKUP(#REF!,整户取消!#REF!,1,FALSE)</f>
        <v>#REF!</v>
      </c>
    </row>
    <row r="55" s="31" customFormat="1" spans="1:18">
      <c r="A55" s="57">
        <v>8972</v>
      </c>
      <c r="B55" s="57" t="s">
        <v>87</v>
      </c>
      <c r="C55" s="57" t="s">
        <v>88</v>
      </c>
      <c r="D55" s="57" t="s">
        <v>159</v>
      </c>
      <c r="E55" s="57">
        <v>3</v>
      </c>
      <c r="F55" s="57">
        <v>3</v>
      </c>
      <c r="G55" s="57"/>
      <c r="H55" s="57"/>
      <c r="I55" s="57" t="s">
        <v>67</v>
      </c>
      <c r="J55" s="57"/>
      <c r="K55" s="57"/>
      <c r="L55" s="57">
        <v>3</v>
      </c>
      <c r="M55" s="57">
        <f>400*L55</f>
        <v>1200</v>
      </c>
      <c r="N55" s="57">
        <f>400*F55</f>
        <v>1200</v>
      </c>
      <c r="O55" s="57" t="b">
        <v>1</v>
      </c>
      <c r="P55" s="57" t="s">
        <v>27</v>
      </c>
      <c r="Q55" s="57" t="s">
        <v>23</v>
      </c>
      <c r="R55" s="57" t="e">
        <f>VLOOKUP(#REF!,整户取消!#REF!,1,FALSE)</f>
        <v>#REF!</v>
      </c>
    </row>
    <row r="56" s="31" customFormat="1" spans="1:18">
      <c r="A56" s="57">
        <v>8973</v>
      </c>
      <c r="B56" s="57" t="s">
        <v>87</v>
      </c>
      <c r="C56" s="57" t="s">
        <v>88</v>
      </c>
      <c r="D56" s="57" t="s">
        <v>160</v>
      </c>
      <c r="E56" s="57">
        <v>4</v>
      </c>
      <c r="F56" s="57">
        <v>3</v>
      </c>
      <c r="G56" s="57"/>
      <c r="H56" s="57"/>
      <c r="I56" s="57" t="s">
        <v>21</v>
      </c>
      <c r="J56" s="57"/>
      <c r="K56" s="57"/>
      <c r="L56" s="57">
        <v>3</v>
      </c>
      <c r="M56" s="57">
        <f>565*L56</f>
        <v>1695</v>
      </c>
      <c r="N56" s="57">
        <f>565*F56</f>
        <v>1695</v>
      </c>
      <c r="O56" s="57" t="b">
        <v>1</v>
      </c>
      <c r="P56" s="57" t="s">
        <v>27</v>
      </c>
      <c r="Q56" s="57" t="s">
        <v>23</v>
      </c>
      <c r="R56" s="57" t="e">
        <f>VLOOKUP(#REF!,整户取消!#REF!,1,FALSE)</f>
        <v>#REF!</v>
      </c>
    </row>
    <row r="57" s="31" customFormat="1" spans="1:18">
      <c r="A57" s="57">
        <v>8974</v>
      </c>
      <c r="B57" s="57" t="s">
        <v>94</v>
      </c>
      <c r="C57" s="57" t="s">
        <v>95</v>
      </c>
      <c r="D57" s="57" t="s">
        <v>161</v>
      </c>
      <c r="E57" s="57">
        <v>4</v>
      </c>
      <c r="F57" s="57">
        <v>1</v>
      </c>
      <c r="G57" s="57"/>
      <c r="H57" s="57"/>
      <c r="I57" s="57" t="s">
        <v>67</v>
      </c>
      <c r="J57" s="57"/>
      <c r="K57" s="57"/>
      <c r="L57" s="57">
        <v>1</v>
      </c>
      <c r="M57" s="57">
        <f>400*L57</f>
        <v>400</v>
      </c>
      <c r="N57" s="57">
        <f>400*F57</f>
        <v>400</v>
      </c>
      <c r="O57" s="57" t="b">
        <v>0</v>
      </c>
      <c r="P57" s="57" t="s">
        <v>22</v>
      </c>
      <c r="Q57" s="57" t="s">
        <v>23</v>
      </c>
      <c r="R57" s="57" t="e">
        <f>VLOOKUP(#REF!,整户取消!#REF!,1,FALSE)</f>
        <v>#REF!</v>
      </c>
    </row>
    <row r="58" s="31" customFormat="1" spans="1:18">
      <c r="A58" s="57">
        <v>8975</v>
      </c>
      <c r="B58" s="57" t="s">
        <v>162</v>
      </c>
      <c r="C58" s="57" t="s">
        <v>163</v>
      </c>
      <c r="D58" s="57" t="s">
        <v>164</v>
      </c>
      <c r="E58" s="57">
        <v>2</v>
      </c>
      <c r="F58" s="57">
        <v>2</v>
      </c>
      <c r="G58" s="57"/>
      <c r="H58" s="57"/>
      <c r="I58" s="57" t="s">
        <v>31</v>
      </c>
      <c r="J58" s="57">
        <v>2</v>
      </c>
      <c r="K58" s="57">
        <f>765*J58</f>
        <v>1530</v>
      </c>
      <c r="L58" s="57"/>
      <c r="M58" s="57"/>
      <c r="N58" s="57">
        <f>765*F58</f>
        <v>1530</v>
      </c>
      <c r="O58" s="57" t="b">
        <v>1</v>
      </c>
      <c r="P58" s="57" t="s">
        <v>22</v>
      </c>
      <c r="Q58" s="57" t="s">
        <v>23</v>
      </c>
      <c r="R58" s="57" t="e">
        <f>VLOOKUP(#REF!,整户取消!#REF!,1,FALSE)</f>
        <v>#REF!</v>
      </c>
    </row>
    <row r="59" s="31" customFormat="1" spans="1:18">
      <c r="A59" s="57">
        <v>8976</v>
      </c>
      <c r="B59" s="57" t="s">
        <v>165</v>
      </c>
      <c r="C59" s="57" t="s">
        <v>166</v>
      </c>
      <c r="D59" s="57" t="s">
        <v>167</v>
      </c>
      <c r="E59" s="57">
        <v>2</v>
      </c>
      <c r="F59" s="57">
        <v>2</v>
      </c>
      <c r="G59" s="57"/>
      <c r="H59" s="57"/>
      <c r="I59" s="57" t="s">
        <v>31</v>
      </c>
      <c r="J59" s="57">
        <v>2</v>
      </c>
      <c r="K59" s="57">
        <f>765*J59</f>
        <v>1530</v>
      </c>
      <c r="L59" s="57"/>
      <c r="M59" s="57"/>
      <c r="N59" s="57">
        <f>765*F59</f>
        <v>1530</v>
      </c>
      <c r="O59" s="57" t="b">
        <v>1</v>
      </c>
      <c r="P59" s="57" t="s">
        <v>27</v>
      </c>
      <c r="Q59" s="57" t="s">
        <v>23</v>
      </c>
      <c r="R59" s="57" t="e">
        <f>VLOOKUP(#REF!,整户取消!#REF!,1,FALSE)</f>
        <v>#REF!</v>
      </c>
    </row>
    <row r="60" s="31" customFormat="1" spans="1:18">
      <c r="A60" s="57">
        <v>8977</v>
      </c>
      <c r="B60" s="57" t="s">
        <v>168</v>
      </c>
      <c r="C60" s="57" t="s">
        <v>169</v>
      </c>
      <c r="D60" s="57" t="s">
        <v>170</v>
      </c>
      <c r="E60" s="57">
        <v>4</v>
      </c>
      <c r="F60" s="57">
        <v>2</v>
      </c>
      <c r="G60" s="57"/>
      <c r="H60" s="57"/>
      <c r="I60" s="57" t="s">
        <v>67</v>
      </c>
      <c r="J60" s="57"/>
      <c r="K60" s="57"/>
      <c r="L60" s="57">
        <v>2</v>
      </c>
      <c r="M60" s="57">
        <f>400*L60</f>
        <v>800</v>
      </c>
      <c r="N60" s="57">
        <f>400*F60</f>
        <v>800</v>
      </c>
      <c r="O60" s="57" t="b">
        <v>0</v>
      </c>
      <c r="P60" s="57" t="s">
        <v>22</v>
      </c>
      <c r="Q60" s="57" t="s">
        <v>23</v>
      </c>
      <c r="R60" s="57" t="e">
        <f>VLOOKUP(#REF!,整户取消!#REF!,1,FALSE)</f>
        <v>#REF!</v>
      </c>
    </row>
    <row r="61" s="31" customFormat="1" spans="1:18">
      <c r="A61" s="57">
        <v>8978</v>
      </c>
      <c r="B61" s="57" t="s">
        <v>171</v>
      </c>
      <c r="C61" s="57" t="s">
        <v>172</v>
      </c>
      <c r="D61" s="57" t="s">
        <v>173</v>
      </c>
      <c r="E61" s="57">
        <v>5</v>
      </c>
      <c r="F61" s="57">
        <v>3</v>
      </c>
      <c r="G61" s="57"/>
      <c r="H61" s="57"/>
      <c r="I61" s="57" t="s">
        <v>67</v>
      </c>
      <c r="J61" s="57"/>
      <c r="K61" s="57"/>
      <c r="L61" s="57">
        <v>3</v>
      </c>
      <c r="M61" s="57">
        <f>400*L61</f>
        <v>1200</v>
      </c>
      <c r="N61" s="57">
        <f>400*F61</f>
        <v>1200</v>
      </c>
      <c r="O61" s="57" t="b">
        <v>0</v>
      </c>
      <c r="P61" s="57" t="s">
        <v>22</v>
      </c>
      <c r="Q61" s="57" t="s">
        <v>23</v>
      </c>
      <c r="R61" s="57" t="e">
        <f>VLOOKUP(#REF!,整户取消!#REF!,1,FALSE)</f>
        <v>#REF!</v>
      </c>
    </row>
    <row r="62" s="31" customFormat="1" spans="1:18">
      <c r="A62" s="57">
        <v>8979</v>
      </c>
      <c r="B62" s="57" t="s">
        <v>111</v>
      </c>
      <c r="C62" s="57" t="s">
        <v>112</v>
      </c>
      <c r="D62" s="57" t="s">
        <v>174</v>
      </c>
      <c r="E62" s="57">
        <v>3</v>
      </c>
      <c r="F62" s="57">
        <v>2</v>
      </c>
      <c r="G62" s="57"/>
      <c r="H62" s="57"/>
      <c r="I62" s="57" t="s">
        <v>67</v>
      </c>
      <c r="J62" s="58"/>
      <c r="K62" s="58"/>
      <c r="L62" s="57">
        <v>2</v>
      </c>
      <c r="M62" s="57">
        <f>400*L62</f>
        <v>800</v>
      </c>
      <c r="N62" s="57">
        <f>400*F62</f>
        <v>800</v>
      </c>
      <c r="O62" s="57" t="b">
        <v>1</v>
      </c>
      <c r="P62" s="57" t="s">
        <v>27</v>
      </c>
      <c r="Q62" s="57" t="s">
        <v>23</v>
      </c>
      <c r="R62" s="57" t="e">
        <f>VLOOKUP(#REF!,整户取消!#REF!,1,FALSE)</f>
        <v>#REF!</v>
      </c>
    </row>
    <row r="63" s="31" customFormat="1" spans="1:18">
      <c r="A63" s="57">
        <v>8980</v>
      </c>
      <c r="B63" s="57" t="s">
        <v>111</v>
      </c>
      <c r="C63" s="57" t="s">
        <v>112</v>
      </c>
      <c r="D63" s="57" t="s">
        <v>175</v>
      </c>
      <c r="E63" s="57">
        <v>4</v>
      </c>
      <c r="F63" s="57">
        <v>1</v>
      </c>
      <c r="G63" s="57"/>
      <c r="H63" s="57"/>
      <c r="I63" s="57" t="s">
        <v>21</v>
      </c>
      <c r="J63" s="57"/>
      <c r="K63" s="57"/>
      <c r="L63" s="57">
        <v>1</v>
      </c>
      <c r="M63" s="57">
        <f>565*L63</f>
        <v>565</v>
      </c>
      <c r="N63" s="57">
        <f>565*F63</f>
        <v>565</v>
      </c>
      <c r="O63" s="57" t="b">
        <v>0</v>
      </c>
      <c r="P63" s="57" t="s">
        <v>22</v>
      </c>
      <c r="Q63" s="57" t="s">
        <v>23</v>
      </c>
      <c r="R63" s="57" t="e">
        <f>VLOOKUP(#REF!,整户取消!#REF!,1,FALSE)</f>
        <v>#REF!</v>
      </c>
    </row>
    <row r="64" s="31" customFormat="1" spans="1:18">
      <c r="A64" s="57">
        <v>8981</v>
      </c>
      <c r="B64" s="57" t="s">
        <v>176</v>
      </c>
      <c r="C64" s="57" t="s">
        <v>177</v>
      </c>
      <c r="D64" s="57" t="s">
        <v>178</v>
      </c>
      <c r="E64" s="57">
        <v>5</v>
      </c>
      <c r="F64" s="57">
        <v>4</v>
      </c>
      <c r="G64" s="57"/>
      <c r="H64" s="57"/>
      <c r="I64" s="57" t="s">
        <v>21</v>
      </c>
      <c r="J64" s="57"/>
      <c r="K64" s="57"/>
      <c r="L64" s="57">
        <v>4</v>
      </c>
      <c r="M64" s="57">
        <f>565*L64</f>
        <v>2260</v>
      </c>
      <c r="N64" s="57">
        <f>565*F64</f>
        <v>2260</v>
      </c>
      <c r="O64" s="57" t="b">
        <v>1</v>
      </c>
      <c r="P64" s="57" t="s">
        <v>27</v>
      </c>
      <c r="Q64" s="57" t="s">
        <v>23</v>
      </c>
      <c r="R64" s="57" t="e">
        <f>VLOOKUP(#REF!,整户取消!#REF!,1,FALSE)</f>
        <v>#REF!</v>
      </c>
    </row>
    <row r="65" s="31" customFormat="1" spans="1:18">
      <c r="A65" s="57">
        <v>8982</v>
      </c>
      <c r="B65" s="57" t="s">
        <v>179</v>
      </c>
      <c r="C65" s="57" t="s">
        <v>180</v>
      </c>
      <c r="D65" s="57" t="s">
        <v>181</v>
      </c>
      <c r="E65" s="57">
        <v>1</v>
      </c>
      <c r="F65" s="57">
        <v>1</v>
      </c>
      <c r="G65" s="57"/>
      <c r="H65" s="57"/>
      <c r="I65" s="57" t="s">
        <v>31</v>
      </c>
      <c r="J65" s="57">
        <v>1</v>
      </c>
      <c r="K65" s="57">
        <f>765*J65</f>
        <v>765</v>
      </c>
      <c r="L65" s="57"/>
      <c r="M65" s="57"/>
      <c r="N65" s="57">
        <f>765*F65</f>
        <v>765</v>
      </c>
      <c r="O65" s="57" t="b">
        <v>1</v>
      </c>
      <c r="P65" s="57" t="s">
        <v>22</v>
      </c>
      <c r="Q65" s="57" t="s">
        <v>23</v>
      </c>
      <c r="R65" s="57" t="e">
        <f>VLOOKUP(#REF!,整户取消!#REF!,1,FALSE)</f>
        <v>#REF!</v>
      </c>
    </row>
    <row r="66" s="31" customFormat="1" spans="1:18">
      <c r="A66" s="57">
        <v>8983</v>
      </c>
      <c r="B66" s="57" t="s">
        <v>182</v>
      </c>
      <c r="C66" s="57" t="s">
        <v>183</v>
      </c>
      <c r="D66" s="57" t="s">
        <v>184</v>
      </c>
      <c r="E66" s="57">
        <v>1</v>
      </c>
      <c r="F66" s="57">
        <v>1</v>
      </c>
      <c r="G66" s="57"/>
      <c r="H66" s="57"/>
      <c r="I66" s="57" t="s">
        <v>67</v>
      </c>
      <c r="J66" s="57"/>
      <c r="K66" s="57"/>
      <c r="L66" s="57">
        <v>1</v>
      </c>
      <c r="M66" s="57">
        <f>400*L66</f>
        <v>400</v>
      </c>
      <c r="N66" s="57">
        <f>400*F66</f>
        <v>400</v>
      </c>
      <c r="O66" s="57" t="b">
        <v>1</v>
      </c>
      <c r="P66" s="57" t="s">
        <v>185</v>
      </c>
      <c r="Q66" s="57" t="s">
        <v>23</v>
      </c>
      <c r="R66" s="57" t="e">
        <f>VLOOKUP(#REF!,整户取消!#REF!,1,FALSE)</f>
        <v>#REF!</v>
      </c>
    </row>
    <row r="67" s="31" customFormat="1" spans="1:18">
      <c r="A67" s="57">
        <v>8984</v>
      </c>
      <c r="B67" s="57" t="s">
        <v>125</v>
      </c>
      <c r="C67" s="57" t="s">
        <v>126</v>
      </c>
      <c r="D67" s="57" t="s">
        <v>186</v>
      </c>
      <c r="E67" s="57">
        <v>4</v>
      </c>
      <c r="F67" s="57">
        <v>1</v>
      </c>
      <c r="G67" s="57"/>
      <c r="H67" s="57"/>
      <c r="I67" s="57" t="s">
        <v>21</v>
      </c>
      <c r="J67" s="57"/>
      <c r="K67" s="57"/>
      <c r="L67" s="57">
        <v>1</v>
      </c>
      <c r="M67" s="57">
        <f>565*L67</f>
        <v>565</v>
      </c>
      <c r="N67" s="57">
        <f>565*F67</f>
        <v>565</v>
      </c>
      <c r="O67" s="57" t="b">
        <v>0</v>
      </c>
      <c r="P67" s="57" t="s">
        <v>22</v>
      </c>
      <c r="Q67" s="57" t="s">
        <v>23</v>
      </c>
      <c r="R67" s="57" t="e">
        <f>VLOOKUP(#REF!,整户取消!#REF!,1,FALSE)</f>
        <v>#REF!</v>
      </c>
    </row>
    <row r="68" s="31" customFormat="1" spans="1:18">
      <c r="A68" s="57">
        <v>8985</v>
      </c>
      <c r="B68" s="57" t="s">
        <v>187</v>
      </c>
      <c r="C68" s="57" t="s">
        <v>188</v>
      </c>
      <c r="D68" s="57" t="s">
        <v>189</v>
      </c>
      <c r="E68" s="57">
        <v>1</v>
      </c>
      <c r="F68" s="57">
        <v>1</v>
      </c>
      <c r="G68" s="57"/>
      <c r="H68" s="57"/>
      <c r="I68" s="57" t="s">
        <v>31</v>
      </c>
      <c r="J68" s="57">
        <v>1</v>
      </c>
      <c r="K68" s="57">
        <f>765*J68</f>
        <v>765</v>
      </c>
      <c r="L68" s="57"/>
      <c r="M68" s="57"/>
      <c r="N68" s="57">
        <f>765*F68</f>
        <v>765</v>
      </c>
      <c r="O68" s="57" t="b">
        <v>1</v>
      </c>
      <c r="P68" s="57" t="s">
        <v>22</v>
      </c>
      <c r="Q68" s="57" t="s">
        <v>23</v>
      </c>
      <c r="R68" s="57" t="e">
        <f>VLOOKUP(#REF!,整户取消!#REF!,1,FALSE)</f>
        <v>#REF!</v>
      </c>
    </row>
    <row r="69" s="31" customFormat="1" spans="1:18">
      <c r="A69" s="57">
        <v>8986</v>
      </c>
      <c r="B69" s="57" t="s">
        <v>190</v>
      </c>
      <c r="C69" s="57" t="s">
        <v>191</v>
      </c>
      <c r="D69" s="57" t="s">
        <v>192</v>
      </c>
      <c r="E69" s="57">
        <v>3</v>
      </c>
      <c r="F69" s="57">
        <v>3</v>
      </c>
      <c r="G69" s="57"/>
      <c r="H69" s="57"/>
      <c r="I69" s="57" t="s">
        <v>31</v>
      </c>
      <c r="J69" s="57">
        <v>3</v>
      </c>
      <c r="K69" s="57">
        <f>765*J69</f>
        <v>2295</v>
      </c>
      <c r="L69" s="57"/>
      <c r="M69" s="57"/>
      <c r="N69" s="57">
        <f>765*F69</f>
        <v>2295</v>
      </c>
      <c r="O69" s="57" t="b">
        <v>1</v>
      </c>
      <c r="P69" s="57" t="s">
        <v>22</v>
      </c>
      <c r="Q69" s="57" t="s">
        <v>23</v>
      </c>
      <c r="R69" s="57" t="e">
        <f>VLOOKUP(#REF!,整户取消!#REF!,1,FALSE)</f>
        <v>#REF!</v>
      </c>
    </row>
    <row r="70" s="31" customFormat="1" spans="1:18">
      <c r="A70" s="57">
        <v>8987</v>
      </c>
      <c r="B70" s="57" t="s">
        <v>193</v>
      </c>
      <c r="C70" s="57" t="s">
        <v>194</v>
      </c>
      <c r="D70" s="57" t="s">
        <v>195</v>
      </c>
      <c r="E70" s="57">
        <v>2</v>
      </c>
      <c r="F70" s="57">
        <v>1</v>
      </c>
      <c r="G70" s="57"/>
      <c r="H70" s="57"/>
      <c r="I70" s="57" t="s">
        <v>21</v>
      </c>
      <c r="J70" s="57"/>
      <c r="K70" s="57"/>
      <c r="L70" s="57">
        <v>1</v>
      </c>
      <c r="M70" s="57">
        <f>565*L70</f>
        <v>565</v>
      </c>
      <c r="N70" s="57">
        <f>565*F70</f>
        <v>565</v>
      </c>
      <c r="O70" s="57" t="b">
        <v>0</v>
      </c>
      <c r="P70" s="57" t="s">
        <v>22</v>
      </c>
      <c r="Q70" s="57" t="s">
        <v>23</v>
      </c>
      <c r="R70" s="57" t="e">
        <f>VLOOKUP(#REF!,整户取消!#REF!,1,FALSE)</f>
        <v>#REF!</v>
      </c>
    </row>
    <row r="71" s="31" customFormat="1" spans="1:18">
      <c r="A71" s="57">
        <v>8988</v>
      </c>
      <c r="B71" s="57" t="s">
        <v>196</v>
      </c>
      <c r="C71" s="57" t="s">
        <v>197</v>
      </c>
      <c r="D71" s="57" t="s">
        <v>198</v>
      </c>
      <c r="E71" s="57">
        <v>5</v>
      </c>
      <c r="F71" s="57">
        <v>2</v>
      </c>
      <c r="G71" s="57"/>
      <c r="H71" s="57"/>
      <c r="I71" s="57" t="s">
        <v>21</v>
      </c>
      <c r="J71" s="57"/>
      <c r="K71" s="57"/>
      <c r="L71" s="57">
        <v>2</v>
      </c>
      <c r="M71" s="57">
        <f>565*L71</f>
        <v>1130</v>
      </c>
      <c r="N71" s="57">
        <f>565*F71</f>
        <v>1130</v>
      </c>
      <c r="O71" s="57" t="b">
        <v>0</v>
      </c>
      <c r="P71" s="57" t="s">
        <v>22</v>
      </c>
      <c r="Q71" s="57" t="s">
        <v>23</v>
      </c>
      <c r="R71" s="57" t="e">
        <f>VLOOKUP(#REF!,整户取消!#REF!,1,FALSE)</f>
        <v>#REF!</v>
      </c>
    </row>
    <row r="72" s="31" customFormat="1" spans="1:18">
      <c r="A72" s="57">
        <v>8989</v>
      </c>
      <c r="B72" s="57" t="s">
        <v>196</v>
      </c>
      <c r="C72" s="57" t="s">
        <v>197</v>
      </c>
      <c r="D72" s="57" t="s">
        <v>199</v>
      </c>
      <c r="E72" s="57">
        <v>5</v>
      </c>
      <c r="F72" s="57">
        <v>3</v>
      </c>
      <c r="G72" s="57"/>
      <c r="H72" s="57"/>
      <c r="I72" s="57" t="s">
        <v>67</v>
      </c>
      <c r="J72" s="57"/>
      <c r="K72" s="57"/>
      <c r="L72" s="57">
        <v>3</v>
      </c>
      <c r="M72" s="57">
        <f>400*L72</f>
        <v>1200</v>
      </c>
      <c r="N72" s="57">
        <f>400*F72</f>
        <v>1200</v>
      </c>
      <c r="O72" s="57" t="b">
        <v>0</v>
      </c>
      <c r="P72" s="57" t="s">
        <v>22</v>
      </c>
      <c r="Q72" s="57" t="s">
        <v>23</v>
      </c>
      <c r="R72" s="57" t="e">
        <f>VLOOKUP(#REF!,整户取消!#REF!,1,FALSE)</f>
        <v>#REF!</v>
      </c>
    </row>
    <row r="73" s="31" customFormat="1" spans="1:18">
      <c r="A73" s="57">
        <v>8990</v>
      </c>
      <c r="B73" s="57" t="s">
        <v>61</v>
      </c>
      <c r="C73" s="57" t="s">
        <v>62</v>
      </c>
      <c r="D73" s="57" t="s">
        <v>200</v>
      </c>
      <c r="E73" s="57">
        <v>2</v>
      </c>
      <c r="F73" s="57">
        <v>2</v>
      </c>
      <c r="G73" s="57"/>
      <c r="H73" s="57"/>
      <c r="I73" s="57" t="s">
        <v>31</v>
      </c>
      <c r="J73" s="57">
        <v>2</v>
      </c>
      <c r="K73" s="57">
        <f>765*J73</f>
        <v>1530</v>
      </c>
      <c r="L73" s="57"/>
      <c r="M73" s="57"/>
      <c r="N73" s="57">
        <f>765*F73</f>
        <v>1530</v>
      </c>
      <c r="O73" s="57" t="b">
        <v>1</v>
      </c>
      <c r="P73" s="57" t="s">
        <v>22</v>
      </c>
      <c r="Q73" s="57" t="s">
        <v>23</v>
      </c>
      <c r="R73" s="57" t="e">
        <f>VLOOKUP(#REF!,整户取消!#REF!,1,FALSE)</f>
        <v>#REF!</v>
      </c>
    </row>
    <row r="74" s="31" customFormat="1" spans="1:18">
      <c r="A74" s="57">
        <v>8991</v>
      </c>
      <c r="B74" s="57" t="s">
        <v>201</v>
      </c>
      <c r="C74" s="57" t="s">
        <v>202</v>
      </c>
      <c r="D74" s="57" t="s">
        <v>159</v>
      </c>
      <c r="E74" s="57">
        <v>2</v>
      </c>
      <c r="F74" s="57">
        <v>2</v>
      </c>
      <c r="G74" s="57"/>
      <c r="H74" s="57"/>
      <c r="I74" s="57" t="s">
        <v>31</v>
      </c>
      <c r="J74" s="57">
        <v>2</v>
      </c>
      <c r="K74" s="57">
        <f>765*J74</f>
        <v>1530</v>
      </c>
      <c r="L74" s="57"/>
      <c r="M74" s="57"/>
      <c r="N74" s="57">
        <f>765*F74</f>
        <v>1530</v>
      </c>
      <c r="O74" s="57" t="b">
        <v>1</v>
      </c>
      <c r="P74" s="57" t="s">
        <v>22</v>
      </c>
      <c r="Q74" s="57" t="s">
        <v>23</v>
      </c>
      <c r="R74" s="57" t="e">
        <f>VLOOKUP(#REF!,整户取消!#REF!,1,FALSE)</f>
        <v>#REF!</v>
      </c>
    </row>
    <row r="75" s="31" customFormat="1" spans="1:18">
      <c r="A75" s="57">
        <v>8992</v>
      </c>
      <c r="B75" s="57" t="s">
        <v>37</v>
      </c>
      <c r="C75" s="57" t="s">
        <v>38</v>
      </c>
      <c r="D75" s="57" t="s">
        <v>203</v>
      </c>
      <c r="E75" s="57">
        <v>5</v>
      </c>
      <c r="F75" s="57">
        <v>2</v>
      </c>
      <c r="G75" s="57"/>
      <c r="H75" s="57"/>
      <c r="I75" s="57" t="s">
        <v>21</v>
      </c>
      <c r="J75" s="57"/>
      <c r="K75" s="57"/>
      <c r="L75" s="57">
        <v>2</v>
      </c>
      <c r="M75" s="57">
        <f>565*L75</f>
        <v>1130</v>
      </c>
      <c r="N75" s="57">
        <f>565*F75</f>
        <v>1130</v>
      </c>
      <c r="O75" s="57" t="b">
        <v>0</v>
      </c>
      <c r="P75" s="57" t="s">
        <v>22</v>
      </c>
      <c r="Q75" s="57" t="s">
        <v>23</v>
      </c>
      <c r="R75" s="57" t="e">
        <f>VLOOKUP(#REF!,整户取消!#REF!,1,FALSE)</f>
        <v>#REF!</v>
      </c>
    </row>
    <row r="76" s="31" customFormat="1" spans="1:18">
      <c r="A76" s="57">
        <v>8993</v>
      </c>
      <c r="B76" s="57" t="s">
        <v>204</v>
      </c>
      <c r="C76" s="57" t="s">
        <v>205</v>
      </c>
      <c r="D76" s="57" t="s">
        <v>206</v>
      </c>
      <c r="E76" s="57">
        <v>5</v>
      </c>
      <c r="F76" s="57">
        <v>2</v>
      </c>
      <c r="G76" s="57"/>
      <c r="H76" s="57"/>
      <c r="I76" s="57" t="s">
        <v>21</v>
      </c>
      <c r="J76" s="57"/>
      <c r="K76" s="57"/>
      <c r="L76" s="57">
        <v>2</v>
      </c>
      <c r="M76" s="57">
        <f>565*L76</f>
        <v>1130</v>
      </c>
      <c r="N76" s="57">
        <f>565*F76</f>
        <v>1130</v>
      </c>
      <c r="O76" s="57" t="b">
        <v>0</v>
      </c>
      <c r="P76" s="57" t="s">
        <v>27</v>
      </c>
      <c r="Q76" s="57" t="s">
        <v>23</v>
      </c>
      <c r="R76" s="57" t="e">
        <f>VLOOKUP(#REF!,整户取消!#REF!,1,FALSE)</f>
        <v>#REF!</v>
      </c>
    </row>
    <row r="77" s="31" customFormat="1" spans="1:18">
      <c r="A77" s="57">
        <v>8994</v>
      </c>
      <c r="B77" s="57" t="s">
        <v>207</v>
      </c>
      <c r="C77" s="57" t="s">
        <v>208</v>
      </c>
      <c r="D77" s="57" t="s">
        <v>209</v>
      </c>
      <c r="E77" s="57">
        <v>3</v>
      </c>
      <c r="F77" s="57">
        <v>2</v>
      </c>
      <c r="G77" s="57"/>
      <c r="H77" s="57"/>
      <c r="I77" s="57" t="s">
        <v>21</v>
      </c>
      <c r="J77" s="57"/>
      <c r="K77" s="57"/>
      <c r="L77" s="57">
        <v>2</v>
      </c>
      <c r="M77" s="57">
        <f>565*L77</f>
        <v>1130</v>
      </c>
      <c r="N77" s="57">
        <f>565*F77</f>
        <v>1130</v>
      </c>
      <c r="O77" s="57" t="b">
        <v>0</v>
      </c>
      <c r="P77" s="57" t="s">
        <v>22</v>
      </c>
      <c r="Q77" s="57" t="s">
        <v>23</v>
      </c>
      <c r="R77" s="57" t="e">
        <f>VLOOKUP(#REF!,整户取消!#REF!,1,FALSE)</f>
        <v>#REF!</v>
      </c>
    </row>
    <row r="78" s="31" customFormat="1" spans="1:18">
      <c r="A78" s="57">
        <v>8995</v>
      </c>
      <c r="B78" s="57" t="s">
        <v>210</v>
      </c>
      <c r="C78" s="57" t="s">
        <v>211</v>
      </c>
      <c r="D78" s="57" t="s">
        <v>212</v>
      </c>
      <c r="E78" s="57">
        <v>5</v>
      </c>
      <c r="F78" s="57">
        <v>3</v>
      </c>
      <c r="G78" s="57"/>
      <c r="H78" s="57"/>
      <c r="I78" s="57" t="s">
        <v>21</v>
      </c>
      <c r="J78" s="57"/>
      <c r="K78" s="57"/>
      <c r="L78" s="57">
        <v>3</v>
      </c>
      <c r="M78" s="57">
        <f>565*L78</f>
        <v>1695</v>
      </c>
      <c r="N78" s="57">
        <f>565*F78</f>
        <v>1695</v>
      </c>
      <c r="O78" s="57" t="b">
        <v>0</v>
      </c>
      <c r="P78" s="57" t="s">
        <v>22</v>
      </c>
      <c r="Q78" s="57" t="s">
        <v>23</v>
      </c>
      <c r="R78" s="57" t="e">
        <f>VLOOKUP(#REF!,整户取消!#REF!,1,FALSE)</f>
        <v>#REF!</v>
      </c>
    </row>
    <row r="79" s="31" customFormat="1" spans="1:18">
      <c r="A79" s="57">
        <v>8996</v>
      </c>
      <c r="B79" s="57" t="s">
        <v>77</v>
      </c>
      <c r="C79" s="57" t="s">
        <v>78</v>
      </c>
      <c r="D79" s="57" t="s">
        <v>213</v>
      </c>
      <c r="E79" s="57">
        <v>4</v>
      </c>
      <c r="F79" s="57">
        <v>2</v>
      </c>
      <c r="G79" s="57"/>
      <c r="H79" s="57"/>
      <c r="I79" s="57" t="s">
        <v>21</v>
      </c>
      <c r="J79" s="57"/>
      <c r="K79" s="57"/>
      <c r="L79" s="57">
        <v>2</v>
      </c>
      <c r="M79" s="57">
        <f>565*L79</f>
        <v>1130</v>
      </c>
      <c r="N79" s="57">
        <f>565*F79</f>
        <v>1130</v>
      </c>
      <c r="O79" s="57" t="b">
        <v>0</v>
      </c>
      <c r="P79" s="57" t="s">
        <v>22</v>
      </c>
      <c r="Q79" s="57" t="s">
        <v>23</v>
      </c>
      <c r="R79" s="57" t="e">
        <f>VLOOKUP(#REF!,整户取消!#REF!,1,FALSE)</f>
        <v>#REF!</v>
      </c>
    </row>
    <row r="80" s="31" customFormat="1" spans="1:18">
      <c r="A80" s="57">
        <v>8997</v>
      </c>
      <c r="B80" s="57" t="s">
        <v>58</v>
      </c>
      <c r="C80" s="57" t="s">
        <v>59</v>
      </c>
      <c r="D80" s="57" t="s">
        <v>214</v>
      </c>
      <c r="E80" s="57">
        <v>3</v>
      </c>
      <c r="F80" s="57">
        <v>2</v>
      </c>
      <c r="G80" s="57"/>
      <c r="H80" s="57"/>
      <c r="I80" s="57" t="s">
        <v>67</v>
      </c>
      <c r="J80" s="57"/>
      <c r="K80" s="57"/>
      <c r="L80" s="57">
        <v>2</v>
      </c>
      <c r="M80" s="57">
        <f>400*L80</f>
        <v>800</v>
      </c>
      <c r="N80" s="57">
        <f>400*F80</f>
        <v>800</v>
      </c>
      <c r="O80" s="57" t="b">
        <v>0</v>
      </c>
      <c r="P80" s="57" t="s">
        <v>22</v>
      </c>
      <c r="Q80" s="57" t="s">
        <v>23</v>
      </c>
      <c r="R80" s="57" t="e">
        <f>VLOOKUP(#REF!,整户取消!#REF!,1,FALSE)</f>
        <v>#REF!</v>
      </c>
    </row>
    <row r="81" s="31" customFormat="1" spans="1:18">
      <c r="A81" s="57">
        <v>8998</v>
      </c>
      <c r="B81" s="57" t="s">
        <v>215</v>
      </c>
      <c r="C81" s="57" t="s">
        <v>216</v>
      </c>
      <c r="D81" s="57" t="s">
        <v>217</v>
      </c>
      <c r="E81" s="57">
        <v>3</v>
      </c>
      <c r="F81" s="57">
        <v>1</v>
      </c>
      <c r="G81" s="57"/>
      <c r="H81" s="57"/>
      <c r="I81" s="57" t="s">
        <v>67</v>
      </c>
      <c r="J81" s="57"/>
      <c r="K81" s="57"/>
      <c r="L81" s="57">
        <v>1</v>
      </c>
      <c r="M81" s="57">
        <f>400*L81</f>
        <v>400</v>
      </c>
      <c r="N81" s="57">
        <f>400*F81</f>
        <v>400</v>
      </c>
      <c r="O81" s="57" t="b">
        <v>0</v>
      </c>
      <c r="P81" s="57" t="s">
        <v>22</v>
      </c>
      <c r="Q81" s="57" t="s">
        <v>23</v>
      </c>
      <c r="R81" s="57" t="e">
        <f>VLOOKUP(#REF!,整户取消!#REF!,1,FALSE)</f>
        <v>#REF!</v>
      </c>
    </row>
    <row r="82" s="31" customFormat="1" spans="1:18">
      <c r="A82" s="57">
        <v>8999</v>
      </c>
      <c r="B82" s="57" t="s">
        <v>218</v>
      </c>
      <c r="C82" s="57" t="s">
        <v>219</v>
      </c>
      <c r="D82" s="57" t="s">
        <v>220</v>
      </c>
      <c r="E82" s="57">
        <v>6</v>
      </c>
      <c r="F82" s="57">
        <v>2</v>
      </c>
      <c r="G82" s="57"/>
      <c r="H82" s="57"/>
      <c r="I82" s="57" t="s">
        <v>21</v>
      </c>
      <c r="J82" s="57"/>
      <c r="K82" s="57"/>
      <c r="L82" s="57">
        <v>2</v>
      </c>
      <c r="M82" s="57">
        <f>565*L82</f>
        <v>1130</v>
      </c>
      <c r="N82" s="57">
        <f>565*F82</f>
        <v>1130</v>
      </c>
      <c r="O82" s="57" t="b">
        <v>0</v>
      </c>
      <c r="P82" s="57" t="s">
        <v>22</v>
      </c>
      <c r="Q82" s="57" t="s">
        <v>23</v>
      </c>
      <c r="R82" s="57" t="e">
        <f>VLOOKUP(#REF!,整户取消!#REF!,1,FALSE)</f>
        <v>#REF!</v>
      </c>
    </row>
    <row r="83" s="31" customFormat="1" spans="1:18">
      <c r="A83" s="57">
        <v>9000</v>
      </c>
      <c r="B83" s="57" t="s">
        <v>221</v>
      </c>
      <c r="C83" s="57" t="s">
        <v>222</v>
      </c>
      <c r="D83" s="57" t="s">
        <v>223</v>
      </c>
      <c r="E83" s="57">
        <v>7</v>
      </c>
      <c r="F83" s="57">
        <v>2</v>
      </c>
      <c r="G83" s="57"/>
      <c r="H83" s="57"/>
      <c r="I83" s="57" t="s">
        <v>21</v>
      </c>
      <c r="J83" s="57"/>
      <c r="K83" s="57"/>
      <c r="L83" s="57">
        <v>2</v>
      </c>
      <c r="M83" s="57">
        <f>565*L83</f>
        <v>1130</v>
      </c>
      <c r="N83" s="57">
        <f>565*F83</f>
        <v>1130</v>
      </c>
      <c r="O83" s="57" t="b">
        <v>0</v>
      </c>
      <c r="P83" s="57" t="s">
        <v>27</v>
      </c>
      <c r="Q83" s="57" t="s">
        <v>23</v>
      </c>
      <c r="R83" s="57" t="e">
        <f>VLOOKUP(#REF!,整户取消!#REF!,1,FALSE)</f>
        <v>#REF!</v>
      </c>
    </row>
    <row r="84" s="31" customFormat="1" spans="1:18">
      <c r="A84" s="57">
        <v>9001</v>
      </c>
      <c r="B84" s="57" t="s">
        <v>94</v>
      </c>
      <c r="C84" s="57" t="s">
        <v>95</v>
      </c>
      <c r="D84" s="57" t="s">
        <v>224</v>
      </c>
      <c r="E84" s="57">
        <v>1</v>
      </c>
      <c r="F84" s="57">
        <v>1</v>
      </c>
      <c r="G84" s="57"/>
      <c r="H84" s="57"/>
      <c r="I84" s="57" t="s">
        <v>67</v>
      </c>
      <c r="J84" s="57"/>
      <c r="K84" s="57"/>
      <c r="L84" s="57">
        <v>1</v>
      </c>
      <c r="M84" s="57">
        <f>400*L84</f>
        <v>400</v>
      </c>
      <c r="N84" s="57">
        <f>400*F84</f>
        <v>400</v>
      </c>
      <c r="O84" s="57" t="b">
        <v>1</v>
      </c>
      <c r="P84" s="57" t="s">
        <v>22</v>
      </c>
      <c r="Q84" s="57" t="s">
        <v>23</v>
      </c>
      <c r="R84" s="57" t="e">
        <f>VLOOKUP(#REF!,整户取消!#REF!,1,FALSE)</f>
        <v>#REF!</v>
      </c>
    </row>
    <row r="85" s="31" customFormat="1" spans="1:18">
      <c r="A85" s="57">
        <v>9002</v>
      </c>
      <c r="B85" s="57" t="s">
        <v>225</v>
      </c>
      <c r="C85" s="57" t="s">
        <v>226</v>
      </c>
      <c r="D85" s="57" t="s">
        <v>227</v>
      </c>
      <c r="E85" s="57">
        <v>2</v>
      </c>
      <c r="F85" s="57">
        <v>1</v>
      </c>
      <c r="G85" s="57"/>
      <c r="H85" s="57"/>
      <c r="I85" s="57" t="s">
        <v>67</v>
      </c>
      <c r="J85" s="57"/>
      <c r="K85" s="57"/>
      <c r="L85" s="57">
        <v>1</v>
      </c>
      <c r="M85" s="57">
        <f>400*L85</f>
        <v>400</v>
      </c>
      <c r="N85" s="57">
        <f>400*F85</f>
        <v>400</v>
      </c>
      <c r="O85" s="57" t="b">
        <v>1</v>
      </c>
      <c r="P85" s="57" t="s">
        <v>22</v>
      </c>
      <c r="Q85" s="57" t="s">
        <v>23</v>
      </c>
      <c r="R85" s="57" t="e">
        <f>VLOOKUP(#REF!,整户取消!#REF!,1,FALSE)</f>
        <v>#REF!</v>
      </c>
    </row>
    <row r="86" s="31" customFormat="1" spans="1:18">
      <c r="A86" s="57">
        <v>9003</v>
      </c>
      <c r="B86" s="57" t="s">
        <v>34</v>
      </c>
      <c r="C86" s="57" t="s">
        <v>35</v>
      </c>
      <c r="D86" s="57" t="s">
        <v>228</v>
      </c>
      <c r="E86" s="57">
        <v>5</v>
      </c>
      <c r="F86" s="57">
        <v>4</v>
      </c>
      <c r="G86" s="57"/>
      <c r="H86" s="57"/>
      <c r="I86" s="57" t="s">
        <v>21</v>
      </c>
      <c r="J86" s="57"/>
      <c r="K86" s="57"/>
      <c r="L86" s="57">
        <v>4</v>
      </c>
      <c r="M86" s="57">
        <f>565*L86</f>
        <v>2260</v>
      </c>
      <c r="N86" s="57">
        <f>565*F86</f>
        <v>2260</v>
      </c>
      <c r="O86" s="57" t="b">
        <v>1</v>
      </c>
      <c r="P86" s="57" t="s">
        <v>22</v>
      </c>
      <c r="Q86" s="57" t="s">
        <v>23</v>
      </c>
      <c r="R86" s="57" t="e">
        <f>VLOOKUP(#REF!,整户取消!#REF!,1,FALSE)</f>
        <v>#REF!</v>
      </c>
    </row>
    <row r="87" s="31" customFormat="1" spans="1:18">
      <c r="A87" s="57">
        <v>9004</v>
      </c>
      <c r="B87" s="57" t="s">
        <v>229</v>
      </c>
      <c r="C87" s="57" t="s">
        <v>230</v>
      </c>
      <c r="D87" s="57" t="s">
        <v>231</v>
      </c>
      <c r="E87" s="57">
        <v>7</v>
      </c>
      <c r="F87" s="57">
        <v>3</v>
      </c>
      <c r="G87" s="57"/>
      <c r="H87" s="57"/>
      <c r="I87" s="57" t="s">
        <v>107</v>
      </c>
      <c r="J87" s="57"/>
      <c r="K87" s="57"/>
      <c r="L87" s="57">
        <v>3</v>
      </c>
      <c r="M87" s="57">
        <f>295*L87</f>
        <v>885</v>
      </c>
      <c r="N87" s="57">
        <f>295*F87</f>
        <v>885</v>
      </c>
      <c r="O87" s="57" t="b">
        <v>0</v>
      </c>
      <c r="P87" s="57" t="s">
        <v>22</v>
      </c>
      <c r="Q87" s="57" t="s">
        <v>23</v>
      </c>
      <c r="R87" s="57" t="e">
        <f>VLOOKUP(#REF!,整户取消!#REF!,1,FALSE)</f>
        <v>#REF!</v>
      </c>
    </row>
    <row r="88" s="31" customFormat="1" spans="1:18">
      <c r="A88" s="57">
        <v>9005</v>
      </c>
      <c r="B88" s="57" t="s">
        <v>91</v>
      </c>
      <c r="C88" s="57" t="s">
        <v>92</v>
      </c>
      <c r="D88" s="57" t="s">
        <v>232</v>
      </c>
      <c r="E88" s="57">
        <v>3</v>
      </c>
      <c r="F88" s="57">
        <v>2</v>
      </c>
      <c r="G88" s="57"/>
      <c r="H88" s="57"/>
      <c r="I88" s="57" t="s">
        <v>21</v>
      </c>
      <c r="J88" s="57"/>
      <c r="K88" s="57"/>
      <c r="L88" s="57">
        <v>2</v>
      </c>
      <c r="M88" s="57">
        <f t="shared" ref="M88:M93" si="0">565*L88</f>
        <v>1130</v>
      </c>
      <c r="N88" s="57">
        <f t="shared" ref="N88:N93" si="1">565*F88</f>
        <v>1130</v>
      </c>
      <c r="O88" s="57" t="b">
        <v>0</v>
      </c>
      <c r="P88" s="57" t="s">
        <v>27</v>
      </c>
      <c r="Q88" s="57" t="s">
        <v>23</v>
      </c>
      <c r="R88" s="57" t="e">
        <f>VLOOKUP(#REF!,整户取消!#REF!,1,FALSE)</f>
        <v>#REF!</v>
      </c>
    </row>
    <row r="89" s="31" customFormat="1" spans="1:18">
      <c r="A89" s="57">
        <v>9006</v>
      </c>
      <c r="B89" s="57" t="s">
        <v>233</v>
      </c>
      <c r="C89" s="57" t="s">
        <v>234</v>
      </c>
      <c r="D89" s="57" t="s">
        <v>235</v>
      </c>
      <c r="E89" s="57">
        <v>4</v>
      </c>
      <c r="F89" s="57">
        <v>2</v>
      </c>
      <c r="G89" s="57"/>
      <c r="H89" s="57"/>
      <c r="I89" s="57" t="s">
        <v>21</v>
      </c>
      <c r="J89" s="57"/>
      <c r="K89" s="57"/>
      <c r="L89" s="57">
        <v>2</v>
      </c>
      <c r="M89" s="57">
        <f t="shared" si="0"/>
        <v>1130</v>
      </c>
      <c r="N89" s="57">
        <f t="shared" si="1"/>
        <v>1130</v>
      </c>
      <c r="O89" s="57" t="b">
        <v>0</v>
      </c>
      <c r="P89" s="57" t="s">
        <v>22</v>
      </c>
      <c r="Q89" s="57" t="s">
        <v>23</v>
      </c>
      <c r="R89" s="57" t="e">
        <f>VLOOKUP(#REF!,整户取消!#REF!,1,FALSE)</f>
        <v>#REF!</v>
      </c>
    </row>
    <row r="90" s="31" customFormat="1" spans="1:18">
      <c r="A90" s="57">
        <v>9007</v>
      </c>
      <c r="B90" s="57" t="s">
        <v>43</v>
      </c>
      <c r="C90" s="57" t="s">
        <v>44</v>
      </c>
      <c r="D90" s="57" t="s">
        <v>236</v>
      </c>
      <c r="E90" s="57">
        <v>6</v>
      </c>
      <c r="F90" s="57">
        <v>2</v>
      </c>
      <c r="G90" s="57"/>
      <c r="H90" s="57"/>
      <c r="I90" s="57" t="s">
        <v>21</v>
      </c>
      <c r="J90" s="57"/>
      <c r="K90" s="57"/>
      <c r="L90" s="57">
        <v>2</v>
      </c>
      <c r="M90" s="57">
        <f t="shared" si="0"/>
        <v>1130</v>
      </c>
      <c r="N90" s="57">
        <f t="shared" si="1"/>
        <v>1130</v>
      </c>
      <c r="O90" s="57" t="b">
        <v>0</v>
      </c>
      <c r="P90" s="57" t="s">
        <v>22</v>
      </c>
      <c r="Q90" s="57" t="s">
        <v>23</v>
      </c>
      <c r="R90" s="57" t="e">
        <f>VLOOKUP(#REF!,整户取消!#REF!,1,FALSE)</f>
        <v>#REF!</v>
      </c>
    </row>
    <row r="91" s="31" customFormat="1" spans="1:18">
      <c r="A91" s="57">
        <v>9008</v>
      </c>
      <c r="B91" s="57" t="s">
        <v>46</v>
      </c>
      <c r="C91" s="57" t="s">
        <v>47</v>
      </c>
      <c r="D91" s="57" t="s">
        <v>237</v>
      </c>
      <c r="E91" s="57">
        <v>4</v>
      </c>
      <c r="F91" s="57">
        <v>3</v>
      </c>
      <c r="G91" s="57"/>
      <c r="H91" s="57"/>
      <c r="I91" s="57" t="s">
        <v>21</v>
      </c>
      <c r="J91" s="57"/>
      <c r="K91" s="57"/>
      <c r="L91" s="57">
        <v>3</v>
      </c>
      <c r="M91" s="57">
        <f t="shared" si="0"/>
        <v>1695</v>
      </c>
      <c r="N91" s="57">
        <f t="shared" si="1"/>
        <v>1695</v>
      </c>
      <c r="O91" s="57" t="b">
        <v>0</v>
      </c>
      <c r="P91" s="57" t="s">
        <v>22</v>
      </c>
      <c r="Q91" s="57" t="s">
        <v>23</v>
      </c>
      <c r="R91" s="57" t="e">
        <f>VLOOKUP(#REF!,整户取消!#REF!,1,FALSE)</f>
        <v>#REF!</v>
      </c>
    </row>
    <row r="92" s="31" customFormat="1" spans="1:18">
      <c r="A92" s="57">
        <v>9009</v>
      </c>
      <c r="B92" s="57" t="s">
        <v>238</v>
      </c>
      <c r="C92" s="57" t="s">
        <v>239</v>
      </c>
      <c r="D92" s="57" t="s">
        <v>240</v>
      </c>
      <c r="E92" s="57">
        <v>7</v>
      </c>
      <c r="F92" s="57">
        <v>3</v>
      </c>
      <c r="G92" s="57"/>
      <c r="H92" s="57"/>
      <c r="I92" s="57" t="s">
        <v>21</v>
      </c>
      <c r="J92" s="57"/>
      <c r="K92" s="57"/>
      <c r="L92" s="57">
        <v>3</v>
      </c>
      <c r="M92" s="57">
        <f t="shared" si="0"/>
        <v>1695</v>
      </c>
      <c r="N92" s="57">
        <f t="shared" si="1"/>
        <v>1695</v>
      </c>
      <c r="O92" s="57" t="b">
        <v>0</v>
      </c>
      <c r="P92" s="57" t="s">
        <v>22</v>
      </c>
      <c r="Q92" s="57" t="s">
        <v>23</v>
      </c>
      <c r="R92" s="57" t="e">
        <f>VLOOKUP(#REF!,整户取消!#REF!,1,FALSE)</f>
        <v>#REF!</v>
      </c>
    </row>
    <row r="93" s="31" customFormat="1" spans="1:18">
      <c r="A93" s="57">
        <v>9010</v>
      </c>
      <c r="B93" s="57" t="s">
        <v>241</v>
      </c>
      <c r="C93" s="57" t="s">
        <v>242</v>
      </c>
      <c r="D93" s="57" t="s">
        <v>243</v>
      </c>
      <c r="E93" s="57">
        <v>5</v>
      </c>
      <c r="F93" s="57">
        <v>4</v>
      </c>
      <c r="G93" s="57"/>
      <c r="H93" s="57"/>
      <c r="I93" s="57" t="s">
        <v>21</v>
      </c>
      <c r="J93" s="57"/>
      <c r="K93" s="57"/>
      <c r="L93" s="57">
        <v>4</v>
      </c>
      <c r="M93" s="57">
        <f t="shared" si="0"/>
        <v>2260</v>
      </c>
      <c r="N93" s="57">
        <f t="shared" si="1"/>
        <v>2260</v>
      </c>
      <c r="O93" s="57" t="b">
        <v>0</v>
      </c>
      <c r="P93" s="57" t="s">
        <v>22</v>
      </c>
      <c r="Q93" s="57" t="s">
        <v>23</v>
      </c>
      <c r="R93" s="57" t="e">
        <f>VLOOKUP(#REF!,整户取消!#REF!,1,FALSE)</f>
        <v>#REF!</v>
      </c>
    </row>
    <row r="94" s="31" customFormat="1" spans="1:18">
      <c r="A94" s="57">
        <v>9011</v>
      </c>
      <c r="B94" s="57" t="s">
        <v>241</v>
      </c>
      <c r="C94" s="57" t="s">
        <v>242</v>
      </c>
      <c r="D94" s="57" t="s">
        <v>244</v>
      </c>
      <c r="E94" s="57">
        <v>4</v>
      </c>
      <c r="F94" s="57">
        <v>3</v>
      </c>
      <c r="G94" s="57"/>
      <c r="H94" s="57"/>
      <c r="I94" s="57" t="s">
        <v>67</v>
      </c>
      <c r="J94" s="57"/>
      <c r="K94" s="57"/>
      <c r="L94" s="57">
        <v>3</v>
      </c>
      <c r="M94" s="57">
        <f>400*L94</f>
        <v>1200</v>
      </c>
      <c r="N94" s="57">
        <f>400*F94</f>
        <v>1200</v>
      </c>
      <c r="O94" s="57" t="b">
        <v>0</v>
      </c>
      <c r="P94" s="57" t="s">
        <v>22</v>
      </c>
      <c r="Q94" s="57" t="s">
        <v>23</v>
      </c>
      <c r="R94" s="57" t="e">
        <f>VLOOKUP(#REF!,整户取消!#REF!,1,FALSE)</f>
        <v>#REF!</v>
      </c>
    </row>
    <row r="95" s="31" customFormat="1" spans="1:18">
      <c r="A95" s="57">
        <v>9012</v>
      </c>
      <c r="B95" s="57" t="s">
        <v>245</v>
      </c>
      <c r="C95" s="57" t="s">
        <v>246</v>
      </c>
      <c r="D95" s="57" t="s">
        <v>247</v>
      </c>
      <c r="E95" s="57">
        <v>8</v>
      </c>
      <c r="F95" s="57">
        <v>2</v>
      </c>
      <c r="G95" s="57"/>
      <c r="H95" s="57"/>
      <c r="I95" s="57" t="s">
        <v>21</v>
      </c>
      <c r="J95" s="57"/>
      <c r="K95" s="57"/>
      <c r="L95" s="57">
        <v>2</v>
      </c>
      <c r="M95" s="57">
        <f>565*L95</f>
        <v>1130</v>
      </c>
      <c r="N95" s="57">
        <f>565*F95</f>
        <v>1130</v>
      </c>
      <c r="O95" s="57" t="b">
        <v>0</v>
      </c>
      <c r="P95" s="57" t="s">
        <v>22</v>
      </c>
      <c r="Q95" s="57" t="s">
        <v>23</v>
      </c>
      <c r="R95" s="57" t="e">
        <f>VLOOKUP(#REF!,整户取消!#REF!,1,FALSE)</f>
        <v>#REF!</v>
      </c>
    </row>
    <row r="96" s="31" customFormat="1" spans="1:18">
      <c r="A96" s="57">
        <v>9013</v>
      </c>
      <c r="B96" s="57" t="s">
        <v>245</v>
      </c>
      <c r="C96" s="57" t="s">
        <v>246</v>
      </c>
      <c r="D96" s="57" t="s">
        <v>248</v>
      </c>
      <c r="E96" s="57">
        <v>3</v>
      </c>
      <c r="F96" s="57">
        <v>2</v>
      </c>
      <c r="G96" s="57"/>
      <c r="H96" s="57"/>
      <c r="I96" s="57" t="s">
        <v>67</v>
      </c>
      <c r="J96" s="57"/>
      <c r="K96" s="57"/>
      <c r="L96" s="57">
        <v>2</v>
      </c>
      <c r="M96" s="57">
        <f>400*L96</f>
        <v>800</v>
      </c>
      <c r="N96" s="57">
        <f>400*F96</f>
        <v>800</v>
      </c>
      <c r="O96" s="57" t="b">
        <v>0</v>
      </c>
      <c r="P96" s="57" t="s">
        <v>22</v>
      </c>
      <c r="Q96" s="57" t="s">
        <v>23</v>
      </c>
      <c r="R96" s="57" t="e">
        <f>VLOOKUP(#REF!,整户取消!#REF!,1,FALSE)</f>
        <v>#REF!</v>
      </c>
    </row>
    <row r="97" s="31" customFormat="1" spans="1:18">
      <c r="A97" s="57">
        <v>9014</v>
      </c>
      <c r="B97" s="57" t="s">
        <v>148</v>
      </c>
      <c r="C97" s="57" t="s">
        <v>149</v>
      </c>
      <c r="D97" s="57" t="s">
        <v>249</v>
      </c>
      <c r="E97" s="57">
        <v>5</v>
      </c>
      <c r="F97" s="57">
        <v>4</v>
      </c>
      <c r="G97" s="57"/>
      <c r="H97" s="57"/>
      <c r="I97" s="57" t="s">
        <v>21</v>
      </c>
      <c r="J97" s="57"/>
      <c r="K97" s="57"/>
      <c r="L97" s="57">
        <v>4</v>
      </c>
      <c r="M97" s="57">
        <f>565*L97</f>
        <v>2260</v>
      </c>
      <c r="N97" s="57">
        <f>565*F97</f>
        <v>2260</v>
      </c>
      <c r="O97" s="57" t="b">
        <v>0</v>
      </c>
      <c r="P97" s="57" t="s">
        <v>22</v>
      </c>
      <c r="Q97" s="57" t="s">
        <v>23</v>
      </c>
      <c r="R97" s="57" t="e">
        <f>VLOOKUP(#REF!,整户取消!#REF!,1,FALSE)</f>
        <v>#REF!</v>
      </c>
    </row>
    <row r="98" s="31" customFormat="1" spans="1:18">
      <c r="A98" s="57">
        <v>9015</v>
      </c>
      <c r="B98" s="57" t="s">
        <v>250</v>
      </c>
      <c r="C98" s="57" t="s">
        <v>251</v>
      </c>
      <c r="D98" s="57" t="s">
        <v>252</v>
      </c>
      <c r="E98" s="57">
        <v>5</v>
      </c>
      <c r="F98" s="57">
        <v>5</v>
      </c>
      <c r="G98" s="57"/>
      <c r="H98" s="57"/>
      <c r="I98" s="57" t="s">
        <v>21</v>
      </c>
      <c r="J98" s="58"/>
      <c r="K98" s="58"/>
      <c r="L98" s="57">
        <v>5</v>
      </c>
      <c r="M98" s="57">
        <f>565*L98</f>
        <v>2825</v>
      </c>
      <c r="N98" s="57">
        <f>565*F98</f>
        <v>2825</v>
      </c>
      <c r="O98" s="57" t="b">
        <v>1</v>
      </c>
      <c r="P98" s="57" t="s">
        <v>27</v>
      </c>
      <c r="Q98" s="57" t="s">
        <v>23</v>
      </c>
      <c r="R98" s="57" t="e">
        <f>VLOOKUP(#REF!,整户取消!#REF!,1,FALSE)</f>
        <v>#REF!</v>
      </c>
    </row>
    <row r="99" s="31" customFormat="1" spans="1:18">
      <c r="A99" s="57">
        <v>9016</v>
      </c>
      <c r="B99" s="57" t="s">
        <v>253</v>
      </c>
      <c r="C99" s="57" t="s">
        <v>254</v>
      </c>
      <c r="D99" s="57" t="s">
        <v>255</v>
      </c>
      <c r="E99" s="57">
        <v>2</v>
      </c>
      <c r="F99" s="57">
        <v>1</v>
      </c>
      <c r="G99" s="57"/>
      <c r="H99" s="57"/>
      <c r="I99" s="57" t="s">
        <v>107</v>
      </c>
      <c r="J99" s="57"/>
      <c r="K99" s="57"/>
      <c r="L99" s="57">
        <v>1</v>
      </c>
      <c r="M99" s="57">
        <f>295*L99</f>
        <v>295</v>
      </c>
      <c r="N99" s="57">
        <f>295*F99</f>
        <v>295</v>
      </c>
      <c r="O99" s="57" t="b">
        <v>1</v>
      </c>
      <c r="P99" s="57" t="s">
        <v>22</v>
      </c>
      <c r="Q99" s="57" t="s">
        <v>23</v>
      </c>
      <c r="R99" s="57" t="e">
        <f>VLOOKUP(#REF!,整户取消!#REF!,1,FALSE)</f>
        <v>#REF!</v>
      </c>
    </row>
    <row r="100" s="31" customFormat="1" spans="1:18">
      <c r="A100" s="57">
        <v>9017</v>
      </c>
      <c r="B100" s="57" t="s">
        <v>256</v>
      </c>
      <c r="C100" s="57" t="s">
        <v>257</v>
      </c>
      <c r="D100" s="57" t="s">
        <v>258</v>
      </c>
      <c r="E100" s="57">
        <v>5</v>
      </c>
      <c r="F100" s="57">
        <v>2</v>
      </c>
      <c r="G100" s="57"/>
      <c r="H100" s="57"/>
      <c r="I100" s="57" t="s">
        <v>107</v>
      </c>
      <c r="J100" s="57"/>
      <c r="K100" s="57"/>
      <c r="L100" s="57">
        <v>2</v>
      </c>
      <c r="M100" s="57">
        <f>295*L100</f>
        <v>590</v>
      </c>
      <c r="N100" s="57">
        <f>295*F100</f>
        <v>590</v>
      </c>
      <c r="O100" s="57" t="b">
        <v>0</v>
      </c>
      <c r="P100" s="57" t="s">
        <v>22</v>
      </c>
      <c r="Q100" s="57" t="s">
        <v>23</v>
      </c>
      <c r="R100" s="57" t="e">
        <f>VLOOKUP(#REF!,整户取消!#REF!,1,FALSE)</f>
        <v>#REF!</v>
      </c>
    </row>
    <row r="101" s="31" customFormat="1" spans="1:18">
      <c r="A101" s="57">
        <v>9018</v>
      </c>
      <c r="B101" s="57" t="s">
        <v>256</v>
      </c>
      <c r="C101" s="57" t="s">
        <v>257</v>
      </c>
      <c r="D101" s="57" t="s">
        <v>259</v>
      </c>
      <c r="E101" s="57">
        <v>6</v>
      </c>
      <c r="F101" s="57">
        <v>4</v>
      </c>
      <c r="G101" s="57"/>
      <c r="H101" s="57"/>
      <c r="I101" s="57" t="s">
        <v>67</v>
      </c>
      <c r="J101" s="57"/>
      <c r="K101" s="57"/>
      <c r="L101" s="57">
        <v>4</v>
      </c>
      <c r="M101" s="57">
        <f>400*L101</f>
        <v>1600</v>
      </c>
      <c r="N101" s="57">
        <f>400*F101</f>
        <v>1600</v>
      </c>
      <c r="O101" s="57" t="b">
        <v>0</v>
      </c>
      <c r="P101" s="57" t="s">
        <v>22</v>
      </c>
      <c r="Q101" s="57" t="s">
        <v>23</v>
      </c>
      <c r="R101" s="57" t="e">
        <f>VLOOKUP(#REF!,整户取消!#REF!,1,FALSE)</f>
        <v>#REF!</v>
      </c>
    </row>
    <row r="102" s="31" customFormat="1" spans="1:18">
      <c r="A102" s="57">
        <v>9019</v>
      </c>
      <c r="B102" s="57" t="s">
        <v>256</v>
      </c>
      <c r="C102" s="57" t="s">
        <v>257</v>
      </c>
      <c r="D102" s="57" t="s">
        <v>260</v>
      </c>
      <c r="E102" s="57">
        <v>7</v>
      </c>
      <c r="F102" s="57">
        <v>4</v>
      </c>
      <c r="G102" s="57"/>
      <c r="H102" s="57"/>
      <c r="I102" s="57" t="s">
        <v>67</v>
      </c>
      <c r="J102" s="57"/>
      <c r="K102" s="57"/>
      <c r="L102" s="57">
        <v>4</v>
      </c>
      <c r="M102" s="57">
        <f>400*L102</f>
        <v>1600</v>
      </c>
      <c r="N102" s="57">
        <f>400*F102</f>
        <v>1600</v>
      </c>
      <c r="O102" s="57" t="b">
        <v>0</v>
      </c>
      <c r="P102" s="57" t="s">
        <v>22</v>
      </c>
      <c r="Q102" s="57" t="s">
        <v>23</v>
      </c>
      <c r="R102" s="57" t="e">
        <f>VLOOKUP(#REF!,整户取消!#REF!,1,FALSE)</f>
        <v>#REF!</v>
      </c>
    </row>
    <row r="103" s="31" customFormat="1" spans="1:18">
      <c r="A103" s="57">
        <v>9020</v>
      </c>
      <c r="B103" s="57" t="s">
        <v>80</v>
      </c>
      <c r="C103" s="57" t="s">
        <v>81</v>
      </c>
      <c r="D103" s="57" t="s">
        <v>261</v>
      </c>
      <c r="E103" s="57">
        <v>5</v>
      </c>
      <c r="F103" s="57">
        <v>3</v>
      </c>
      <c r="G103" s="57"/>
      <c r="H103" s="57"/>
      <c r="I103" s="57" t="s">
        <v>107</v>
      </c>
      <c r="J103" s="57"/>
      <c r="K103" s="57"/>
      <c r="L103" s="57">
        <v>3</v>
      </c>
      <c r="M103" s="57">
        <f>295*L103</f>
        <v>885</v>
      </c>
      <c r="N103" s="57">
        <f>295*F103</f>
        <v>885</v>
      </c>
      <c r="O103" s="57" t="b">
        <v>0</v>
      </c>
      <c r="P103" s="57" t="s">
        <v>22</v>
      </c>
      <c r="Q103" s="57" t="s">
        <v>23</v>
      </c>
      <c r="R103" s="57" t="e">
        <f>VLOOKUP(#REF!,整户取消!#REF!,1,FALSE)</f>
        <v>#REF!</v>
      </c>
    </row>
    <row r="104" s="31" customFormat="1" spans="1:18">
      <c r="A104" s="57">
        <v>9021</v>
      </c>
      <c r="B104" s="57" t="s">
        <v>103</v>
      </c>
      <c r="C104" s="57" t="s">
        <v>104</v>
      </c>
      <c r="D104" s="57" t="s">
        <v>262</v>
      </c>
      <c r="E104" s="57">
        <v>4</v>
      </c>
      <c r="F104" s="57">
        <v>1</v>
      </c>
      <c r="G104" s="57"/>
      <c r="H104" s="57">
        <v>1</v>
      </c>
      <c r="I104" s="57" t="s">
        <v>67</v>
      </c>
      <c r="J104" s="57"/>
      <c r="K104" s="57"/>
      <c r="L104" s="57">
        <v>1</v>
      </c>
      <c r="M104" s="57">
        <f>400*L104</f>
        <v>400</v>
      </c>
      <c r="N104" s="57">
        <f>400*F104</f>
        <v>400</v>
      </c>
      <c r="O104" s="57" t="b">
        <v>0</v>
      </c>
      <c r="P104" s="57" t="s">
        <v>185</v>
      </c>
      <c r="Q104" s="57" t="s">
        <v>23</v>
      </c>
      <c r="R104" s="57" t="e">
        <f>VLOOKUP(#REF!,整户取消!#REF!,1,FALSE)</f>
        <v>#REF!</v>
      </c>
    </row>
    <row r="105" s="31" customFormat="1" spans="1:18">
      <c r="A105" s="57">
        <v>9022</v>
      </c>
      <c r="B105" s="57" t="s">
        <v>263</v>
      </c>
      <c r="C105" s="57" t="s">
        <v>264</v>
      </c>
      <c r="D105" s="57" t="s">
        <v>265</v>
      </c>
      <c r="E105" s="57">
        <v>5</v>
      </c>
      <c r="F105" s="57">
        <v>1</v>
      </c>
      <c r="G105" s="57"/>
      <c r="H105" s="57"/>
      <c r="I105" s="57" t="s">
        <v>67</v>
      </c>
      <c r="J105" s="57"/>
      <c r="K105" s="57"/>
      <c r="L105" s="57">
        <v>1</v>
      </c>
      <c r="M105" s="57">
        <f>400*L105</f>
        <v>400</v>
      </c>
      <c r="N105" s="57">
        <f>400*F105</f>
        <v>400</v>
      </c>
      <c r="O105" s="57" t="b">
        <v>0</v>
      </c>
      <c r="P105" s="57" t="s">
        <v>22</v>
      </c>
      <c r="Q105" s="57" t="s">
        <v>23</v>
      </c>
      <c r="R105" s="57" t="e">
        <f>VLOOKUP(#REF!,整户取消!#REF!,1,FALSE)</f>
        <v>#REF!</v>
      </c>
    </row>
    <row r="106" s="31" customFormat="1" spans="1:18">
      <c r="A106" s="57">
        <v>9023</v>
      </c>
      <c r="B106" s="57" t="s">
        <v>103</v>
      </c>
      <c r="C106" s="57" t="s">
        <v>104</v>
      </c>
      <c r="D106" s="57" t="s">
        <v>266</v>
      </c>
      <c r="E106" s="57">
        <v>5</v>
      </c>
      <c r="F106" s="57">
        <v>3</v>
      </c>
      <c r="G106" s="57"/>
      <c r="H106" s="57"/>
      <c r="I106" s="57" t="s">
        <v>67</v>
      </c>
      <c r="J106" s="57"/>
      <c r="K106" s="57"/>
      <c r="L106" s="57">
        <v>3</v>
      </c>
      <c r="M106" s="57">
        <f>400*L106</f>
        <v>1200</v>
      </c>
      <c r="N106" s="57">
        <f>400*F106</f>
        <v>1200</v>
      </c>
      <c r="O106" s="57" t="b">
        <v>0</v>
      </c>
      <c r="P106" s="57" t="s">
        <v>22</v>
      </c>
      <c r="Q106" s="57" t="s">
        <v>23</v>
      </c>
      <c r="R106" s="57" t="e">
        <f>VLOOKUP(#REF!,整户取消!#REF!,1,FALSE)</f>
        <v>#REF!</v>
      </c>
    </row>
    <row r="107" s="31" customFormat="1" spans="1:18">
      <c r="A107" s="57">
        <v>9024</v>
      </c>
      <c r="B107" s="57" t="s">
        <v>267</v>
      </c>
      <c r="C107" s="57" t="s">
        <v>268</v>
      </c>
      <c r="D107" s="57" t="s">
        <v>269</v>
      </c>
      <c r="E107" s="57">
        <v>5</v>
      </c>
      <c r="F107" s="57">
        <v>2</v>
      </c>
      <c r="G107" s="57"/>
      <c r="H107" s="57"/>
      <c r="I107" s="57" t="s">
        <v>67</v>
      </c>
      <c r="J107" s="57"/>
      <c r="K107" s="57"/>
      <c r="L107" s="57">
        <v>2</v>
      </c>
      <c r="M107" s="57">
        <f>400*L107</f>
        <v>800</v>
      </c>
      <c r="N107" s="57">
        <f>400*F107</f>
        <v>800</v>
      </c>
      <c r="O107" s="57" t="b">
        <v>0</v>
      </c>
      <c r="P107" s="57" t="s">
        <v>22</v>
      </c>
      <c r="Q107" s="57" t="s">
        <v>23</v>
      </c>
      <c r="R107" s="57" t="e">
        <f>VLOOKUP(#REF!,整户取消!#REF!,1,FALSE)</f>
        <v>#REF!</v>
      </c>
    </row>
    <row r="108" s="31" customFormat="1" spans="1:18">
      <c r="A108" s="57">
        <v>9025</v>
      </c>
      <c r="B108" s="57" t="s">
        <v>270</v>
      </c>
      <c r="C108" s="57" t="s">
        <v>271</v>
      </c>
      <c r="D108" s="57" t="s">
        <v>272</v>
      </c>
      <c r="E108" s="57">
        <v>4</v>
      </c>
      <c r="F108" s="57">
        <v>1</v>
      </c>
      <c r="G108" s="57"/>
      <c r="H108" s="57"/>
      <c r="I108" s="57" t="s">
        <v>107</v>
      </c>
      <c r="J108" s="57"/>
      <c r="K108" s="57"/>
      <c r="L108" s="57">
        <v>1</v>
      </c>
      <c r="M108" s="57">
        <f>295*L108</f>
        <v>295</v>
      </c>
      <c r="N108" s="57">
        <f>295*F108</f>
        <v>295</v>
      </c>
      <c r="O108" s="57" t="b">
        <v>0</v>
      </c>
      <c r="P108" s="57" t="s">
        <v>22</v>
      </c>
      <c r="Q108" s="57" t="s">
        <v>23</v>
      </c>
      <c r="R108" s="57" t="e">
        <f>VLOOKUP(#REF!,整户取消!#REF!,1,FALSE)</f>
        <v>#REF!</v>
      </c>
    </row>
    <row r="109" s="31" customFormat="1" spans="1:18">
      <c r="A109" s="57">
        <v>9026</v>
      </c>
      <c r="B109" s="57" t="s">
        <v>273</v>
      </c>
      <c r="C109" s="57" t="s">
        <v>274</v>
      </c>
      <c r="D109" s="61" t="s">
        <v>275</v>
      </c>
      <c r="E109" s="57">
        <v>3</v>
      </c>
      <c r="F109" s="57">
        <v>2</v>
      </c>
      <c r="G109" s="57"/>
      <c r="H109" s="57"/>
      <c r="I109" s="57" t="s">
        <v>21</v>
      </c>
      <c r="J109" s="57"/>
      <c r="K109" s="57"/>
      <c r="L109" s="57">
        <v>2</v>
      </c>
      <c r="M109" s="57">
        <f>565*L109</f>
        <v>1130</v>
      </c>
      <c r="N109" s="57">
        <f>565*F109</f>
        <v>1130</v>
      </c>
      <c r="O109" s="57" t="b">
        <v>0</v>
      </c>
      <c r="P109" s="57" t="s">
        <v>22</v>
      </c>
      <c r="Q109" s="57" t="s">
        <v>23</v>
      </c>
      <c r="R109" s="57" t="e">
        <f>VLOOKUP(#REF!,整户取消!#REF!,1,FALSE)</f>
        <v>#REF!</v>
      </c>
    </row>
    <row r="110" s="31" customFormat="1" spans="1:18">
      <c r="A110" s="57">
        <v>9027</v>
      </c>
      <c r="B110" s="57" t="s">
        <v>276</v>
      </c>
      <c r="C110" s="57" t="s">
        <v>277</v>
      </c>
      <c r="D110" s="57" t="s">
        <v>278</v>
      </c>
      <c r="E110" s="57">
        <v>4</v>
      </c>
      <c r="F110" s="57">
        <v>3</v>
      </c>
      <c r="G110" s="57"/>
      <c r="H110" s="57"/>
      <c r="I110" s="57" t="s">
        <v>21</v>
      </c>
      <c r="J110" s="57"/>
      <c r="K110" s="57"/>
      <c r="L110" s="57">
        <v>3</v>
      </c>
      <c r="M110" s="57">
        <f>565*L110</f>
        <v>1695</v>
      </c>
      <c r="N110" s="57">
        <f>565*F110</f>
        <v>1695</v>
      </c>
      <c r="O110" s="57" t="b">
        <v>0</v>
      </c>
      <c r="P110" s="57" t="s">
        <v>22</v>
      </c>
      <c r="Q110" s="57" t="s">
        <v>23</v>
      </c>
      <c r="R110" s="57" t="e">
        <f>VLOOKUP(#REF!,整户取消!#REF!,1,FALSE)</f>
        <v>#REF!</v>
      </c>
    </row>
    <row r="111" s="31" customFormat="1" spans="1:18">
      <c r="A111" s="57">
        <v>9028</v>
      </c>
      <c r="B111" s="57" t="s">
        <v>279</v>
      </c>
      <c r="C111" s="57" t="s">
        <v>280</v>
      </c>
      <c r="D111" s="57" t="s">
        <v>281</v>
      </c>
      <c r="E111" s="57">
        <v>3</v>
      </c>
      <c r="F111" s="57">
        <v>2</v>
      </c>
      <c r="G111" s="57"/>
      <c r="H111" s="57"/>
      <c r="I111" s="57" t="s">
        <v>21</v>
      </c>
      <c r="J111" s="57"/>
      <c r="K111" s="57"/>
      <c r="L111" s="57">
        <v>2</v>
      </c>
      <c r="M111" s="57">
        <f>565*L111</f>
        <v>1130</v>
      </c>
      <c r="N111" s="57">
        <f>565*F111</f>
        <v>1130</v>
      </c>
      <c r="O111" s="57" t="b">
        <v>0</v>
      </c>
      <c r="P111" s="57" t="s">
        <v>22</v>
      </c>
      <c r="Q111" s="57" t="s">
        <v>23</v>
      </c>
      <c r="R111" s="57" t="e">
        <f>VLOOKUP(#REF!,整户取消!#REF!,1,FALSE)</f>
        <v>#REF!</v>
      </c>
    </row>
    <row r="112" s="31" customFormat="1" spans="1:18">
      <c r="A112" s="57">
        <v>9029</v>
      </c>
      <c r="B112" s="57" t="s">
        <v>282</v>
      </c>
      <c r="C112" s="57" t="s">
        <v>283</v>
      </c>
      <c r="D112" s="57" t="s">
        <v>284</v>
      </c>
      <c r="E112" s="57">
        <v>2</v>
      </c>
      <c r="F112" s="57">
        <v>1</v>
      </c>
      <c r="G112" s="57"/>
      <c r="H112" s="57"/>
      <c r="I112" s="57" t="s">
        <v>21</v>
      </c>
      <c r="J112" s="57"/>
      <c r="K112" s="57"/>
      <c r="L112" s="57">
        <v>1</v>
      </c>
      <c r="M112" s="57">
        <f>565*L112</f>
        <v>565</v>
      </c>
      <c r="N112" s="57">
        <f>565*F112</f>
        <v>565</v>
      </c>
      <c r="O112" s="57" t="b">
        <v>0</v>
      </c>
      <c r="P112" s="57" t="s">
        <v>22</v>
      </c>
      <c r="Q112" s="57" t="s">
        <v>23</v>
      </c>
      <c r="R112" s="57" t="e">
        <f>VLOOKUP(#REF!,整户取消!#REF!,1,FALSE)</f>
        <v>#REF!</v>
      </c>
    </row>
    <row r="113" s="31" customFormat="1" spans="1:18">
      <c r="A113" s="57">
        <v>9030</v>
      </c>
      <c r="B113" s="57" t="s">
        <v>176</v>
      </c>
      <c r="C113" s="57" t="s">
        <v>177</v>
      </c>
      <c r="D113" s="57" t="s">
        <v>285</v>
      </c>
      <c r="E113" s="57">
        <v>2</v>
      </c>
      <c r="F113" s="57">
        <v>1</v>
      </c>
      <c r="G113" s="57"/>
      <c r="H113" s="57"/>
      <c r="I113" s="57" t="s">
        <v>67</v>
      </c>
      <c r="J113" s="57"/>
      <c r="K113" s="57"/>
      <c r="L113" s="57">
        <v>1</v>
      </c>
      <c r="M113" s="57">
        <f>400*L113</f>
        <v>400</v>
      </c>
      <c r="N113" s="57">
        <f>400*F113</f>
        <v>400</v>
      </c>
      <c r="O113" s="57" t="b">
        <v>0</v>
      </c>
      <c r="P113" s="57" t="s">
        <v>22</v>
      </c>
      <c r="Q113" s="57" t="s">
        <v>23</v>
      </c>
      <c r="R113" s="57" t="e">
        <f>VLOOKUP(#REF!,整户取消!#REF!,1,FALSE)</f>
        <v>#REF!</v>
      </c>
    </row>
    <row r="114" s="31" customFormat="1" spans="1:18">
      <c r="A114" s="57">
        <v>9031</v>
      </c>
      <c r="B114" s="57" t="s">
        <v>286</v>
      </c>
      <c r="C114" s="57" t="s">
        <v>287</v>
      </c>
      <c r="D114" s="57" t="s">
        <v>288</v>
      </c>
      <c r="E114" s="57">
        <v>2</v>
      </c>
      <c r="F114" s="57">
        <v>2</v>
      </c>
      <c r="G114" s="57"/>
      <c r="H114" s="57"/>
      <c r="I114" s="57" t="s">
        <v>31</v>
      </c>
      <c r="J114" s="57">
        <v>2</v>
      </c>
      <c r="K114" s="57">
        <f>765*J114</f>
        <v>1530</v>
      </c>
      <c r="L114" s="57"/>
      <c r="M114" s="57"/>
      <c r="N114" s="57">
        <f>765*F114</f>
        <v>1530</v>
      </c>
      <c r="O114" s="57" t="b">
        <v>1</v>
      </c>
      <c r="P114" s="57" t="s">
        <v>22</v>
      </c>
      <c r="Q114" s="57" t="s">
        <v>23</v>
      </c>
      <c r="R114" s="57" t="e">
        <f>VLOOKUP(#REF!,整户取消!#REF!,1,FALSE)</f>
        <v>#REF!</v>
      </c>
    </row>
    <row r="115" s="31" customFormat="1" spans="1:18">
      <c r="A115" s="57">
        <v>9032</v>
      </c>
      <c r="B115" s="57" t="s">
        <v>289</v>
      </c>
      <c r="C115" s="57" t="s">
        <v>290</v>
      </c>
      <c r="D115" s="57" t="s">
        <v>291</v>
      </c>
      <c r="E115" s="57">
        <v>4</v>
      </c>
      <c r="F115" s="57">
        <v>4</v>
      </c>
      <c r="G115" s="57"/>
      <c r="H115" s="57"/>
      <c r="I115" s="57" t="s">
        <v>31</v>
      </c>
      <c r="J115" s="57">
        <v>4</v>
      </c>
      <c r="K115" s="57">
        <f>765*J115</f>
        <v>3060</v>
      </c>
      <c r="L115" s="57"/>
      <c r="M115" s="57"/>
      <c r="N115" s="57">
        <f>765*F115</f>
        <v>3060</v>
      </c>
      <c r="O115" s="57" t="b">
        <v>1</v>
      </c>
      <c r="P115" s="57" t="s">
        <v>22</v>
      </c>
      <c r="Q115" s="57" t="s">
        <v>23</v>
      </c>
      <c r="R115" s="57" t="e">
        <f>VLOOKUP(#REF!,整户取消!#REF!,1,FALSE)</f>
        <v>#REF!</v>
      </c>
    </row>
    <row r="116" s="31" customFormat="1" spans="1:18">
      <c r="A116" s="57">
        <v>9033</v>
      </c>
      <c r="B116" s="57" t="s">
        <v>289</v>
      </c>
      <c r="C116" s="57" t="s">
        <v>290</v>
      </c>
      <c r="D116" s="57" t="s">
        <v>292</v>
      </c>
      <c r="E116" s="57">
        <v>4</v>
      </c>
      <c r="F116" s="57">
        <v>3</v>
      </c>
      <c r="G116" s="57"/>
      <c r="H116" s="57"/>
      <c r="I116" s="57" t="s">
        <v>21</v>
      </c>
      <c r="J116" s="57"/>
      <c r="K116" s="57"/>
      <c r="L116" s="57">
        <v>3</v>
      </c>
      <c r="M116" s="57">
        <f>565*L116</f>
        <v>1695</v>
      </c>
      <c r="N116" s="57">
        <f>565*F116</f>
        <v>1695</v>
      </c>
      <c r="O116" s="57" t="b">
        <v>0</v>
      </c>
      <c r="P116" s="57" t="s">
        <v>22</v>
      </c>
      <c r="Q116" s="57" t="s">
        <v>23</v>
      </c>
      <c r="R116" s="57" t="e">
        <f>VLOOKUP(#REF!,整户取消!#REF!,1,FALSE)</f>
        <v>#REF!</v>
      </c>
    </row>
    <row r="117" s="31" customFormat="1" spans="1:18">
      <c r="A117" s="57">
        <v>9034</v>
      </c>
      <c r="B117" s="57" t="s">
        <v>293</v>
      </c>
      <c r="C117" s="57" t="s">
        <v>294</v>
      </c>
      <c r="D117" s="57" t="s">
        <v>295</v>
      </c>
      <c r="E117" s="57">
        <v>2</v>
      </c>
      <c r="F117" s="57">
        <v>1</v>
      </c>
      <c r="G117" s="57"/>
      <c r="H117" s="57"/>
      <c r="I117" s="57" t="s">
        <v>21</v>
      </c>
      <c r="J117" s="57"/>
      <c r="K117" s="57"/>
      <c r="L117" s="57">
        <v>1</v>
      </c>
      <c r="M117" s="57">
        <f>565*L117</f>
        <v>565</v>
      </c>
      <c r="N117" s="57">
        <f>565*F117</f>
        <v>565</v>
      </c>
      <c r="O117" s="57" t="b">
        <v>0</v>
      </c>
      <c r="P117" s="57" t="s">
        <v>22</v>
      </c>
      <c r="Q117" s="57" t="s">
        <v>23</v>
      </c>
      <c r="R117" s="57" t="e">
        <f>VLOOKUP(#REF!,整户取消!#REF!,1,FALSE)</f>
        <v>#REF!</v>
      </c>
    </row>
    <row r="118" s="31" customFormat="1" spans="1:18">
      <c r="A118" s="57">
        <v>9035</v>
      </c>
      <c r="B118" s="57" t="s">
        <v>64</v>
      </c>
      <c r="C118" s="57" t="s">
        <v>65</v>
      </c>
      <c r="D118" s="57" t="s">
        <v>296</v>
      </c>
      <c r="E118" s="57">
        <v>2</v>
      </c>
      <c r="F118" s="57">
        <v>1</v>
      </c>
      <c r="G118" s="57"/>
      <c r="H118" s="57"/>
      <c r="I118" s="57" t="s">
        <v>31</v>
      </c>
      <c r="J118" s="57">
        <v>1</v>
      </c>
      <c r="K118" s="57">
        <f>765*J118</f>
        <v>765</v>
      </c>
      <c r="L118" s="57"/>
      <c r="M118" s="57"/>
      <c r="N118" s="57">
        <f>765*F118</f>
        <v>765</v>
      </c>
      <c r="O118" s="57" t="b">
        <v>0</v>
      </c>
      <c r="P118" s="57" t="s">
        <v>22</v>
      </c>
      <c r="Q118" s="57" t="s">
        <v>23</v>
      </c>
      <c r="R118" s="57" t="e">
        <f>VLOOKUP(#REF!,整户取消!#REF!,1,FALSE)</f>
        <v>#REF!</v>
      </c>
    </row>
    <row r="119" s="31" customFormat="1" spans="1:18">
      <c r="A119" s="57">
        <v>9036</v>
      </c>
      <c r="B119" s="57" t="s">
        <v>125</v>
      </c>
      <c r="C119" s="57" t="s">
        <v>126</v>
      </c>
      <c r="D119" s="57" t="s">
        <v>297</v>
      </c>
      <c r="E119" s="57">
        <v>6</v>
      </c>
      <c r="F119" s="57">
        <v>2</v>
      </c>
      <c r="G119" s="57"/>
      <c r="H119" s="57"/>
      <c r="I119" s="57" t="s">
        <v>67</v>
      </c>
      <c r="J119" s="57"/>
      <c r="K119" s="57"/>
      <c r="L119" s="57">
        <v>2</v>
      </c>
      <c r="M119" s="57">
        <f>400*L119</f>
        <v>800</v>
      </c>
      <c r="N119" s="57">
        <f>400*F119</f>
        <v>800</v>
      </c>
      <c r="O119" s="57" t="b">
        <v>0</v>
      </c>
      <c r="P119" s="57" t="s">
        <v>27</v>
      </c>
      <c r="Q119" s="57" t="s">
        <v>23</v>
      </c>
      <c r="R119" s="57" t="e">
        <f>VLOOKUP(#REF!,整户取消!#REF!,1,FALSE)</f>
        <v>#REF!</v>
      </c>
    </row>
    <row r="120" s="31" customFormat="1" spans="1:18">
      <c r="A120" s="57">
        <v>9037</v>
      </c>
      <c r="B120" s="57" t="s">
        <v>125</v>
      </c>
      <c r="C120" s="57" t="s">
        <v>126</v>
      </c>
      <c r="D120" s="57" t="s">
        <v>298</v>
      </c>
      <c r="E120" s="57">
        <v>3</v>
      </c>
      <c r="F120" s="57">
        <v>2</v>
      </c>
      <c r="G120" s="57"/>
      <c r="H120" s="57"/>
      <c r="I120" s="57" t="s">
        <v>21</v>
      </c>
      <c r="J120" s="57"/>
      <c r="K120" s="57"/>
      <c r="L120" s="57">
        <v>2</v>
      </c>
      <c r="M120" s="57">
        <f>565*L120</f>
        <v>1130</v>
      </c>
      <c r="N120" s="57">
        <f>565*F120</f>
        <v>1130</v>
      </c>
      <c r="O120" s="57" t="b">
        <v>0</v>
      </c>
      <c r="P120" s="57" t="s">
        <v>22</v>
      </c>
      <c r="Q120" s="57" t="s">
        <v>23</v>
      </c>
      <c r="R120" s="57" t="e">
        <f>VLOOKUP(#REF!,整户取消!#REF!,1,FALSE)</f>
        <v>#REF!</v>
      </c>
    </row>
    <row r="121" s="31" customFormat="1" spans="1:18">
      <c r="A121" s="57">
        <v>9038</v>
      </c>
      <c r="B121" s="57" t="s">
        <v>299</v>
      </c>
      <c r="C121" s="57" t="s">
        <v>300</v>
      </c>
      <c r="D121" s="57" t="s">
        <v>301</v>
      </c>
      <c r="E121" s="57">
        <v>3</v>
      </c>
      <c r="F121" s="57">
        <v>2</v>
      </c>
      <c r="G121" s="57"/>
      <c r="H121" s="57"/>
      <c r="I121" s="57" t="s">
        <v>21</v>
      </c>
      <c r="J121" s="57"/>
      <c r="K121" s="57"/>
      <c r="L121" s="57">
        <v>2</v>
      </c>
      <c r="M121" s="57">
        <f>565*L121</f>
        <v>1130</v>
      </c>
      <c r="N121" s="57">
        <f>565*F121</f>
        <v>1130</v>
      </c>
      <c r="O121" s="57" t="b">
        <v>1</v>
      </c>
      <c r="P121" s="57" t="s">
        <v>22</v>
      </c>
      <c r="Q121" s="57" t="s">
        <v>23</v>
      </c>
      <c r="R121" s="57" t="e">
        <f>VLOOKUP(#REF!,整户取消!#REF!,1,FALSE)</f>
        <v>#REF!</v>
      </c>
    </row>
    <row r="122" s="31" customFormat="1" spans="1:18">
      <c r="A122" s="57">
        <v>9039</v>
      </c>
      <c r="B122" s="57" t="s">
        <v>134</v>
      </c>
      <c r="C122" s="57" t="s">
        <v>135</v>
      </c>
      <c r="D122" s="57" t="s">
        <v>302</v>
      </c>
      <c r="E122" s="57">
        <v>5</v>
      </c>
      <c r="F122" s="57">
        <v>4</v>
      </c>
      <c r="G122" s="57"/>
      <c r="H122" s="57"/>
      <c r="I122" s="57" t="s">
        <v>21</v>
      </c>
      <c r="J122" s="57"/>
      <c r="K122" s="57"/>
      <c r="L122" s="57">
        <v>4</v>
      </c>
      <c r="M122" s="57">
        <f>565*L122</f>
        <v>2260</v>
      </c>
      <c r="N122" s="57">
        <f>565*F122</f>
        <v>2260</v>
      </c>
      <c r="O122" s="57" t="b">
        <v>1</v>
      </c>
      <c r="P122" s="57" t="s">
        <v>22</v>
      </c>
      <c r="Q122" s="57" t="s">
        <v>23</v>
      </c>
      <c r="R122" s="57" t="e">
        <f>VLOOKUP(#REF!,整户取消!#REF!,1,FALSE)</f>
        <v>#REF!</v>
      </c>
    </row>
    <row r="123" s="31" customFormat="1" spans="1:18">
      <c r="A123" s="57">
        <v>9040</v>
      </c>
      <c r="B123" s="57" t="s">
        <v>187</v>
      </c>
      <c r="C123" s="57" t="s">
        <v>188</v>
      </c>
      <c r="D123" s="57" t="s">
        <v>303</v>
      </c>
      <c r="E123" s="57">
        <v>6</v>
      </c>
      <c r="F123" s="57">
        <v>5</v>
      </c>
      <c r="G123" s="57"/>
      <c r="H123" s="57"/>
      <c r="I123" s="57" t="s">
        <v>67</v>
      </c>
      <c r="J123" s="57"/>
      <c r="K123" s="57"/>
      <c r="L123" s="57">
        <v>5</v>
      </c>
      <c r="M123" s="57">
        <f>400*L123</f>
        <v>2000</v>
      </c>
      <c r="N123" s="57">
        <f>400*F123</f>
        <v>2000</v>
      </c>
      <c r="O123" s="57" t="b">
        <v>0</v>
      </c>
      <c r="P123" s="57" t="s">
        <v>22</v>
      </c>
      <c r="Q123" s="57" t="s">
        <v>23</v>
      </c>
      <c r="R123" s="57" t="e">
        <f>VLOOKUP(#REF!,整户取消!#REF!,1,FALSE)</f>
        <v>#REF!</v>
      </c>
    </row>
    <row r="124" s="31" customFormat="1" spans="1:18">
      <c r="A124" s="57">
        <v>9041</v>
      </c>
      <c r="B124" s="57" t="s">
        <v>304</v>
      </c>
      <c r="C124" s="57" t="s">
        <v>305</v>
      </c>
      <c r="D124" s="57" t="s">
        <v>306</v>
      </c>
      <c r="E124" s="57">
        <v>6</v>
      </c>
      <c r="F124" s="57">
        <v>5</v>
      </c>
      <c r="G124" s="57"/>
      <c r="H124" s="57"/>
      <c r="I124" s="57" t="s">
        <v>67</v>
      </c>
      <c r="J124" s="57"/>
      <c r="K124" s="57"/>
      <c r="L124" s="57">
        <v>5</v>
      </c>
      <c r="M124" s="57">
        <f>400*L124</f>
        <v>2000</v>
      </c>
      <c r="N124" s="57">
        <f>400*F124</f>
        <v>2000</v>
      </c>
      <c r="O124" s="57" t="b">
        <v>0</v>
      </c>
      <c r="P124" s="57" t="s">
        <v>22</v>
      </c>
      <c r="Q124" s="57" t="s">
        <v>23</v>
      </c>
      <c r="R124" s="57" t="e">
        <f>VLOOKUP(#REF!,整户取消!#REF!,1,FALSE)</f>
        <v>#REF!</v>
      </c>
    </row>
    <row r="125" s="31" customFormat="1" spans="1:18">
      <c r="A125" s="57">
        <v>9042</v>
      </c>
      <c r="B125" s="57" t="s">
        <v>137</v>
      </c>
      <c r="C125" s="57" t="s">
        <v>138</v>
      </c>
      <c r="D125" s="57" t="s">
        <v>307</v>
      </c>
      <c r="E125" s="57">
        <v>5</v>
      </c>
      <c r="F125" s="57">
        <v>3</v>
      </c>
      <c r="G125" s="57"/>
      <c r="H125" s="57"/>
      <c r="I125" s="57" t="s">
        <v>21</v>
      </c>
      <c r="J125" s="57"/>
      <c r="K125" s="57"/>
      <c r="L125" s="57">
        <v>3</v>
      </c>
      <c r="M125" s="57">
        <f>565*L125</f>
        <v>1695</v>
      </c>
      <c r="N125" s="57">
        <f>565*F125</f>
        <v>1695</v>
      </c>
      <c r="O125" s="57" t="b">
        <v>0</v>
      </c>
      <c r="P125" s="57" t="s">
        <v>22</v>
      </c>
      <c r="Q125" s="57" t="s">
        <v>23</v>
      </c>
      <c r="R125" s="57" t="e">
        <f>VLOOKUP(#REF!,整户取消!#REF!,1,FALSE)</f>
        <v>#REF!</v>
      </c>
    </row>
    <row r="126" s="31" customFormat="1" spans="1:18">
      <c r="A126" s="57">
        <v>9043</v>
      </c>
      <c r="B126" s="57" t="s">
        <v>137</v>
      </c>
      <c r="C126" s="57" t="s">
        <v>138</v>
      </c>
      <c r="D126" s="57" t="s">
        <v>308</v>
      </c>
      <c r="E126" s="57">
        <v>5</v>
      </c>
      <c r="F126" s="57">
        <v>3</v>
      </c>
      <c r="G126" s="57"/>
      <c r="H126" s="57"/>
      <c r="I126" s="57" t="s">
        <v>67</v>
      </c>
      <c r="J126" s="57"/>
      <c r="K126" s="57"/>
      <c r="L126" s="57">
        <v>3</v>
      </c>
      <c r="M126" s="57">
        <f>400*L126</f>
        <v>1200</v>
      </c>
      <c r="N126" s="57">
        <f>400*F126</f>
        <v>1200</v>
      </c>
      <c r="O126" s="57" t="b">
        <v>0</v>
      </c>
      <c r="P126" s="57" t="s">
        <v>22</v>
      </c>
      <c r="Q126" s="57" t="s">
        <v>23</v>
      </c>
      <c r="R126" s="57" t="e">
        <f>VLOOKUP(#REF!,整户取消!#REF!,1,FALSE)</f>
        <v>#REF!</v>
      </c>
    </row>
    <row r="127" s="31" customFormat="1" spans="1:18">
      <c r="A127" s="57">
        <v>9044</v>
      </c>
      <c r="B127" s="57" t="s">
        <v>201</v>
      </c>
      <c r="C127" s="57" t="s">
        <v>309</v>
      </c>
      <c r="D127" s="57" t="s">
        <v>310</v>
      </c>
      <c r="E127" s="57">
        <v>3</v>
      </c>
      <c r="F127" s="57">
        <v>2</v>
      </c>
      <c r="G127" s="57"/>
      <c r="H127" s="57"/>
      <c r="I127" s="57" t="s">
        <v>21</v>
      </c>
      <c r="J127" s="57"/>
      <c r="K127" s="57"/>
      <c r="L127" s="57">
        <v>2</v>
      </c>
      <c r="M127" s="57">
        <f>565*L127</f>
        <v>1130</v>
      </c>
      <c r="N127" s="57">
        <f>565*F127</f>
        <v>1130</v>
      </c>
      <c r="O127" s="57" t="b">
        <v>0</v>
      </c>
      <c r="P127" s="57" t="s">
        <v>22</v>
      </c>
      <c r="Q127" s="57" t="s">
        <v>23</v>
      </c>
      <c r="R127" s="57" t="e">
        <f>VLOOKUP(#REF!,整户取消!#REF!,1,FALSE)</f>
        <v>#REF!</v>
      </c>
    </row>
    <row r="128" s="31" customFormat="1" spans="1:18">
      <c r="A128" s="57">
        <v>9045</v>
      </c>
      <c r="B128" s="57" t="s">
        <v>311</v>
      </c>
      <c r="C128" s="57" t="s">
        <v>312</v>
      </c>
      <c r="D128" s="57" t="s">
        <v>313</v>
      </c>
      <c r="E128" s="57">
        <v>7</v>
      </c>
      <c r="F128" s="57">
        <v>4</v>
      </c>
      <c r="G128" s="57"/>
      <c r="H128" s="57"/>
      <c r="I128" s="57" t="s">
        <v>67</v>
      </c>
      <c r="J128" s="57"/>
      <c r="K128" s="57"/>
      <c r="L128" s="57">
        <v>4</v>
      </c>
      <c r="M128" s="57">
        <f>400*L128</f>
        <v>1600</v>
      </c>
      <c r="N128" s="57">
        <f>400*F128</f>
        <v>1600</v>
      </c>
      <c r="O128" s="57" t="b">
        <v>0</v>
      </c>
      <c r="P128" s="57" t="s">
        <v>22</v>
      </c>
      <c r="Q128" s="57" t="s">
        <v>23</v>
      </c>
      <c r="R128" s="57" t="e">
        <f>VLOOKUP(#REF!,整户取消!#REF!,1,FALSE)</f>
        <v>#REF!</v>
      </c>
    </row>
    <row r="129" s="31" customFormat="1" spans="1:18">
      <c r="A129" s="57">
        <v>9046</v>
      </c>
      <c r="B129" s="57" t="s">
        <v>250</v>
      </c>
      <c r="C129" s="57" t="s">
        <v>251</v>
      </c>
      <c r="D129" s="57" t="s">
        <v>314</v>
      </c>
      <c r="E129" s="57">
        <v>2</v>
      </c>
      <c r="F129" s="57">
        <v>2</v>
      </c>
      <c r="G129" s="57"/>
      <c r="H129" s="57"/>
      <c r="I129" s="57" t="s">
        <v>21</v>
      </c>
      <c r="J129" s="57"/>
      <c r="K129" s="57"/>
      <c r="L129" s="57">
        <v>2</v>
      </c>
      <c r="M129" s="57">
        <f>565*L129</f>
        <v>1130</v>
      </c>
      <c r="N129" s="57">
        <f>565*F129</f>
        <v>1130</v>
      </c>
      <c r="O129" s="57" t="b">
        <v>0</v>
      </c>
      <c r="P129" s="57" t="s">
        <v>22</v>
      </c>
      <c r="Q129" s="57" t="s">
        <v>23</v>
      </c>
      <c r="R129" s="57" t="e">
        <f>VLOOKUP(#REF!,整户取消!#REF!,1,FALSE)</f>
        <v>#REF!</v>
      </c>
    </row>
    <row r="130" s="31" customFormat="1" spans="1:18">
      <c r="A130" s="57">
        <v>9047</v>
      </c>
      <c r="B130" s="57" t="s">
        <v>315</v>
      </c>
      <c r="C130" s="57" t="s">
        <v>316</v>
      </c>
      <c r="D130" s="57" t="s">
        <v>317</v>
      </c>
      <c r="E130" s="57">
        <v>2</v>
      </c>
      <c r="F130" s="57">
        <v>1</v>
      </c>
      <c r="G130" s="57"/>
      <c r="H130" s="57"/>
      <c r="I130" s="57" t="s">
        <v>21</v>
      </c>
      <c r="J130" s="57"/>
      <c r="K130" s="57"/>
      <c r="L130" s="57">
        <v>1</v>
      </c>
      <c r="M130" s="57">
        <f>565*L130</f>
        <v>565</v>
      </c>
      <c r="N130" s="57">
        <f>565*F130</f>
        <v>565</v>
      </c>
      <c r="O130" s="57" t="b">
        <v>0</v>
      </c>
      <c r="P130" s="57" t="s">
        <v>22</v>
      </c>
      <c r="Q130" s="57" t="s">
        <v>23</v>
      </c>
      <c r="R130" s="57" t="e">
        <f>VLOOKUP(#REF!,整户取消!#REF!,1,FALSE)</f>
        <v>#REF!</v>
      </c>
    </row>
    <row r="131" s="31" customFormat="1" spans="1:18">
      <c r="A131" s="57">
        <v>9048</v>
      </c>
      <c r="B131" s="57" t="s">
        <v>84</v>
      </c>
      <c r="C131" s="57" t="s">
        <v>85</v>
      </c>
      <c r="D131" s="57" t="s">
        <v>318</v>
      </c>
      <c r="E131" s="57">
        <v>8</v>
      </c>
      <c r="F131" s="57">
        <v>5</v>
      </c>
      <c r="G131" s="57"/>
      <c r="H131" s="57">
        <v>1</v>
      </c>
      <c r="I131" s="57" t="s">
        <v>21</v>
      </c>
      <c r="J131" s="57"/>
      <c r="K131" s="57"/>
      <c r="L131" s="57">
        <v>5</v>
      </c>
      <c r="M131" s="57">
        <f>565*L131</f>
        <v>2825</v>
      </c>
      <c r="N131" s="57">
        <f>565*F131</f>
        <v>2825</v>
      </c>
      <c r="O131" s="57" t="b">
        <v>0</v>
      </c>
      <c r="P131" s="57" t="s">
        <v>27</v>
      </c>
      <c r="Q131" s="57" t="s">
        <v>23</v>
      </c>
      <c r="R131" s="57" t="e">
        <f>VLOOKUP(#REF!,整户取消!#REF!,1,FALSE)</f>
        <v>#REF!</v>
      </c>
    </row>
    <row r="132" s="31" customFormat="1" spans="1:18">
      <c r="A132" s="57">
        <v>9049</v>
      </c>
      <c r="B132" s="57" t="s">
        <v>80</v>
      </c>
      <c r="C132" s="57" t="s">
        <v>81</v>
      </c>
      <c r="D132" s="57" t="s">
        <v>319</v>
      </c>
      <c r="E132" s="57">
        <v>5</v>
      </c>
      <c r="F132" s="57">
        <v>3</v>
      </c>
      <c r="G132" s="57"/>
      <c r="H132" s="57"/>
      <c r="I132" s="57" t="s">
        <v>21</v>
      </c>
      <c r="J132" s="57"/>
      <c r="K132" s="57"/>
      <c r="L132" s="57">
        <v>3</v>
      </c>
      <c r="M132" s="57">
        <f>565*L132</f>
        <v>1695</v>
      </c>
      <c r="N132" s="57">
        <f>565*F132</f>
        <v>1695</v>
      </c>
      <c r="O132" s="57" t="b">
        <v>0</v>
      </c>
      <c r="P132" s="57" t="s">
        <v>22</v>
      </c>
      <c r="Q132" s="57" t="s">
        <v>23</v>
      </c>
      <c r="R132" s="57" t="e">
        <f>VLOOKUP(#REF!,整户取消!#REF!,1,FALSE)</f>
        <v>#REF!</v>
      </c>
    </row>
    <row r="133" s="31" customFormat="1" spans="1:18">
      <c r="A133" s="57">
        <v>9050</v>
      </c>
      <c r="B133" s="57" t="s">
        <v>100</v>
      </c>
      <c r="C133" s="57" t="s">
        <v>101</v>
      </c>
      <c r="D133" s="57" t="s">
        <v>320</v>
      </c>
      <c r="E133" s="57">
        <v>2</v>
      </c>
      <c r="F133" s="57">
        <v>1</v>
      </c>
      <c r="G133" s="57"/>
      <c r="H133" s="57"/>
      <c r="I133" s="57" t="s">
        <v>67</v>
      </c>
      <c r="J133" s="57"/>
      <c r="K133" s="57"/>
      <c r="L133" s="57">
        <v>1</v>
      </c>
      <c r="M133" s="57">
        <f>400*L133</f>
        <v>400</v>
      </c>
      <c r="N133" s="57">
        <f>400*F133</f>
        <v>400</v>
      </c>
      <c r="O133" s="57" t="b">
        <v>1</v>
      </c>
      <c r="P133" s="57" t="s">
        <v>90</v>
      </c>
      <c r="Q133" s="57" t="s">
        <v>23</v>
      </c>
      <c r="R133" s="57" t="e">
        <f>VLOOKUP(#REF!,整户取消!#REF!,1,FALSE)</f>
        <v>#REF!</v>
      </c>
    </row>
    <row r="134" s="31" customFormat="1" spans="1:18">
      <c r="A134" s="57">
        <v>9051</v>
      </c>
      <c r="B134" s="57" t="s">
        <v>321</v>
      </c>
      <c r="C134" s="57" t="s">
        <v>322</v>
      </c>
      <c r="D134" s="57" t="s">
        <v>323</v>
      </c>
      <c r="E134" s="57">
        <v>3</v>
      </c>
      <c r="F134" s="57">
        <v>2</v>
      </c>
      <c r="G134" s="57"/>
      <c r="H134" s="57"/>
      <c r="I134" s="57" t="s">
        <v>67</v>
      </c>
      <c r="J134" s="57"/>
      <c r="K134" s="57"/>
      <c r="L134" s="57">
        <v>2</v>
      </c>
      <c r="M134" s="57">
        <f>400*L134</f>
        <v>800</v>
      </c>
      <c r="N134" s="57">
        <f>400*F134</f>
        <v>800</v>
      </c>
      <c r="O134" s="57" t="b">
        <v>0</v>
      </c>
      <c r="P134" s="57" t="s">
        <v>22</v>
      </c>
      <c r="Q134" s="57" t="s">
        <v>23</v>
      </c>
      <c r="R134" s="57" t="e">
        <f>VLOOKUP(#REF!,整户取消!#REF!,1,FALSE)</f>
        <v>#REF!</v>
      </c>
    </row>
    <row r="135" s="31" customFormat="1" spans="1:18">
      <c r="A135" s="57">
        <v>9052</v>
      </c>
      <c r="B135" s="57" t="s">
        <v>324</v>
      </c>
      <c r="C135" s="57" t="s">
        <v>325</v>
      </c>
      <c r="D135" s="57" t="s">
        <v>326</v>
      </c>
      <c r="E135" s="57">
        <v>6</v>
      </c>
      <c r="F135" s="57">
        <v>2</v>
      </c>
      <c r="G135" s="57"/>
      <c r="H135" s="57"/>
      <c r="I135" s="57" t="s">
        <v>21</v>
      </c>
      <c r="J135" s="57"/>
      <c r="K135" s="57"/>
      <c r="L135" s="57">
        <v>2</v>
      </c>
      <c r="M135" s="57">
        <f>565*L135</f>
        <v>1130</v>
      </c>
      <c r="N135" s="57">
        <f>565*F135</f>
        <v>1130</v>
      </c>
      <c r="O135" s="57" t="b">
        <v>0</v>
      </c>
      <c r="P135" s="57" t="s">
        <v>22</v>
      </c>
      <c r="Q135" s="57" t="s">
        <v>23</v>
      </c>
      <c r="R135" s="57" t="e">
        <f>VLOOKUP(#REF!,整户取消!#REF!,1,FALSE)</f>
        <v>#REF!</v>
      </c>
    </row>
    <row r="136" s="31" customFormat="1" spans="1:18">
      <c r="A136" s="57">
        <v>9053</v>
      </c>
      <c r="B136" s="57" t="s">
        <v>327</v>
      </c>
      <c r="C136" s="57" t="s">
        <v>328</v>
      </c>
      <c r="D136" s="57" t="s">
        <v>329</v>
      </c>
      <c r="E136" s="57">
        <v>5</v>
      </c>
      <c r="F136" s="57">
        <v>3</v>
      </c>
      <c r="G136" s="57"/>
      <c r="H136" s="57">
        <v>1</v>
      </c>
      <c r="I136" s="57" t="s">
        <v>67</v>
      </c>
      <c r="J136" s="57"/>
      <c r="K136" s="57"/>
      <c r="L136" s="57">
        <v>3</v>
      </c>
      <c r="M136" s="57">
        <f>400*L136</f>
        <v>1200</v>
      </c>
      <c r="N136" s="57">
        <f>400*F136</f>
        <v>1200</v>
      </c>
      <c r="O136" s="57" t="b">
        <v>0</v>
      </c>
      <c r="P136" s="57" t="s">
        <v>22</v>
      </c>
      <c r="Q136" s="57" t="s">
        <v>23</v>
      </c>
      <c r="R136" s="57" t="e">
        <f>VLOOKUP(#REF!,整户取消!#REF!,1,FALSE)</f>
        <v>#REF!</v>
      </c>
    </row>
    <row r="137" s="31" customFormat="1" spans="1:18">
      <c r="A137" s="57">
        <v>9054</v>
      </c>
      <c r="B137" s="57" t="s">
        <v>68</v>
      </c>
      <c r="C137" s="57" t="s">
        <v>69</v>
      </c>
      <c r="D137" s="57" t="s">
        <v>330</v>
      </c>
      <c r="E137" s="57">
        <v>3</v>
      </c>
      <c r="F137" s="57">
        <v>3</v>
      </c>
      <c r="G137" s="57"/>
      <c r="H137" s="57"/>
      <c r="I137" s="57" t="s">
        <v>31</v>
      </c>
      <c r="J137" s="57">
        <v>3</v>
      </c>
      <c r="K137" s="57">
        <f>765*J137</f>
        <v>2295</v>
      </c>
      <c r="L137" s="57"/>
      <c r="M137" s="57"/>
      <c r="N137" s="57">
        <f>765*F137</f>
        <v>2295</v>
      </c>
      <c r="O137" s="57" t="b">
        <v>1</v>
      </c>
      <c r="P137" s="57" t="s">
        <v>22</v>
      </c>
      <c r="Q137" s="57" t="s">
        <v>23</v>
      </c>
      <c r="R137" s="57" t="e">
        <f>VLOOKUP(#REF!,整户取消!#REF!,1,FALSE)</f>
        <v>#REF!</v>
      </c>
    </row>
    <row r="138" s="31" customFormat="1" spans="1:18">
      <c r="A138" s="57">
        <v>9055</v>
      </c>
      <c r="B138" s="57" t="s">
        <v>49</v>
      </c>
      <c r="C138" s="57" t="s">
        <v>50</v>
      </c>
      <c r="D138" s="57" t="s">
        <v>331</v>
      </c>
      <c r="E138" s="57">
        <v>2</v>
      </c>
      <c r="F138" s="57">
        <v>1</v>
      </c>
      <c r="G138" s="57">
        <v>1</v>
      </c>
      <c r="H138" s="57"/>
      <c r="I138" s="57" t="s">
        <v>21</v>
      </c>
      <c r="J138" s="57"/>
      <c r="K138" s="57"/>
      <c r="L138" s="57">
        <v>1</v>
      </c>
      <c r="M138" s="57">
        <f>565*L138</f>
        <v>565</v>
      </c>
      <c r="N138" s="57">
        <f>565*F138</f>
        <v>565</v>
      </c>
      <c r="O138" s="57" t="b">
        <v>0</v>
      </c>
      <c r="P138" s="57" t="s">
        <v>22</v>
      </c>
      <c r="Q138" s="57" t="s">
        <v>23</v>
      </c>
      <c r="R138" s="57" t="e">
        <f>VLOOKUP(#REF!,整户取消!#REF!,1,FALSE)</f>
        <v>#REF!</v>
      </c>
    </row>
    <row r="139" s="31" customFormat="1" spans="1:18">
      <c r="A139" s="57">
        <v>9056</v>
      </c>
      <c r="B139" s="57" t="s">
        <v>332</v>
      </c>
      <c r="C139" s="57" t="s">
        <v>333</v>
      </c>
      <c r="D139" s="57" t="s">
        <v>334</v>
      </c>
      <c r="E139" s="57">
        <v>4</v>
      </c>
      <c r="F139" s="57">
        <v>3</v>
      </c>
      <c r="G139" s="57"/>
      <c r="H139" s="57"/>
      <c r="I139" s="57" t="s">
        <v>67</v>
      </c>
      <c r="J139" s="57"/>
      <c r="K139" s="57"/>
      <c r="L139" s="57">
        <v>3</v>
      </c>
      <c r="M139" s="57">
        <f>400*L139</f>
        <v>1200</v>
      </c>
      <c r="N139" s="57">
        <f>400*F139</f>
        <v>1200</v>
      </c>
      <c r="O139" s="57" t="b">
        <v>1</v>
      </c>
      <c r="P139" s="57" t="s">
        <v>22</v>
      </c>
      <c r="Q139" s="57" t="s">
        <v>23</v>
      </c>
      <c r="R139" s="57" t="e">
        <f>VLOOKUP(#REF!,整户取消!#REF!,1,FALSE)</f>
        <v>#REF!</v>
      </c>
    </row>
    <row r="140" s="31" customFormat="1" spans="1:18">
      <c r="A140" s="57">
        <v>9057</v>
      </c>
      <c r="B140" s="57" t="s">
        <v>80</v>
      </c>
      <c r="C140" s="57" t="s">
        <v>81</v>
      </c>
      <c r="D140" s="57" t="s">
        <v>335</v>
      </c>
      <c r="E140" s="57">
        <v>1</v>
      </c>
      <c r="F140" s="57">
        <v>1</v>
      </c>
      <c r="G140" s="57"/>
      <c r="H140" s="57"/>
      <c r="I140" s="57" t="s">
        <v>21</v>
      </c>
      <c r="J140" s="57"/>
      <c r="K140" s="57"/>
      <c r="L140" s="57">
        <v>1</v>
      </c>
      <c r="M140" s="57">
        <f>565*L140</f>
        <v>565</v>
      </c>
      <c r="N140" s="57">
        <f>565*F140</f>
        <v>565</v>
      </c>
      <c r="O140" s="57" t="b">
        <v>1</v>
      </c>
      <c r="P140" s="57" t="s">
        <v>22</v>
      </c>
      <c r="Q140" s="57" t="s">
        <v>23</v>
      </c>
      <c r="R140" s="57" t="e">
        <f>VLOOKUP(#REF!,整户取消!#REF!,1,FALSE)</f>
        <v>#REF!</v>
      </c>
    </row>
    <row r="141" s="31" customFormat="1" spans="1:18">
      <c r="A141" s="57">
        <v>9058</v>
      </c>
      <c r="B141" s="57" t="s">
        <v>336</v>
      </c>
      <c r="C141" s="57" t="s">
        <v>337</v>
      </c>
      <c r="D141" s="57" t="s">
        <v>338</v>
      </c>
      <c r="E141" s="57">
        <v>4</v>
      </c>
      <c r="F141" s="57">
        <v>2</v>
      </c>
      <c r="G141" s="57"/>
      <c r="H141" s="57"/>
      <c r="I141" s="57" t="s">
        <v>21</v>
      </c>
      <c r="J141" s="57"/>
      <c r="K141" s="57"/>
      <c r="L141" s="57">
        <v>2</v>
      </c>
      <c r="M141" s="57">
        <f>565*L141</f>
        <v>1130</v>
      </c>
      <c r="N141" s="57">
        <f>565*F141</f>
        <v>1130</v>
      </c>
      <c r="O141" s="57" t="b">
        <v>0</v>
      </c>
      <c r="P141" s="57" t="s">
        <v>22</v>
      </c>
      <c r="Q141" s="57" t="s">
        <v>23</v>
      </c>
      <c r="R141" s="57" t="e">
        <f>VLOOKUP(#REF!,整户取消!#REF!,1,FALSE)</f>
        <v>#REF!</v>
      </c>
    </row>
    <row r="142" s="31" customFormat="1" spans="1:18">
      <c r="A142" s="57">
        <v>9059</v>
      </c>
      <c r="B142" s="57" t="s">
        <v>103</v>
      </c>
      <c r="C142" s="57" t="s">
        <v>104</v>
      </c>
      <c r="D142" s="57" t="s">
        <v>339</v>
      </c>
      <c r="E142" s="57">
        <v>4</v>
      </c>
      <c r="F142" s="57">
        <v>3</v>
      </c>
      <c r="G142" s="57"/>
      <c r="H142" s="57">
        <v>1</v>
      </c>
      <c r="I142" s="57" t="s">
        <v>67</v>
      </c>
      <c r="J142" s="58"/>
      <c r="K142" s="58"/>
      <c r="L142" s="57">
        <v>3</v>
      </c>
      <c r="M142" s="57">
        <f>400*L142</f>
        <v>1200</v>
      </c>
      <c r="N142" s="57">
        <f>400*F142</f>
        <v>1200</v>
      </c>
      <c r="O142" s="57" t="b">
        <v>1</v>
      </c>
      <c r="P142" s="57" t="s">
        <v>22</v>
      </c>
      <c r="Q142" s="57" t="s">
        <v>23</v>
      </c>
      <c r="R142" s="57" t="e">
        <f>VLOOKUP(#REF!,整户取消!#REF!,1,FALSE)</f>
        <v>#REF!</v>
      </c>
    </row>
    <row r="143" s="31" customFormat="1" spans="1:18">
      <c r="A143" s="57">
        <v>9060</v>
      </c>
      <c r="B143" s="57" t="s">
        <v>71</v>
      </c>
      <c r="C143" s="57" t="s">
        <v>72</v>
      </c>
      <c r="D143" s="57" t="s">
        <v>340</v>
      </c>
      <c r="E143" s="57">
        <v>4</v>
      </c>
      <c r="F143" s="57">
        <v>4</v>
      </c>
      <c r="G143" s="57"/>
      <c r="H143" s="57"/>
      <c r="I143" s="57" t="s">
        <v>21</v>
      </c>
      <c r="J143" s="57"/>
      <c r="K143" s="57"/>
      <c r="L143" s="57">
        <v>4</v>
      </c>
      <c r="M143" s="57">
        <f>565*L143</f>
        <v>2260</v>
      </c>
      <c r="N143" s="57">
        <f>565*F143</f>
        <v>2260</v>
      </c>
      <c r="O143" s="57" t="b">
        <v>1</v>
      </c>
      <c r="P143" s="57" t="s">
        <v>27</v>
      </c>
      <c r="Q143" s="57" t="s">
        <v>23</v>
      </c>
      <c r="R143" s="57" t="e">
        <f>VLOOKUP(#REF!,整户取消!#REF!,1,FALSE)</f>
        <v>#REF!</v>
      </c>
    </row>
    <row r="144" s="31" customFormat="1" spans="1:18">
      <c r="A144" s="57">
        <v>9061</v>
      </c>
      <c r="B144" s="57" t="s">
        <v>341</v>
      </c>
      <c r="C144" s="57" t="s">
        <v>342</v>
      </c>
      <c r="D144" s="57" t="s">
        <v>343</v>
      </c>
      <c r="E144" s="57">
        <v>2</v>
      </c>
      <c r="F144" s="57">
        <v>1</v>
      </c>
      <c r="G144" s="57"/>
      <c r="H144" s="57">
        <v>1</v>
      </c>
      <c r="I144" s="57" t="s">
        <v>67</v>
      </c>
      <c r="J144" s="57"/>
      <c r="K144" s="57"/>
      <c r="L144" s="57">
        <v>1</v>
      </c>
      <c r="M144" s="57">
        <f>400*L144</f>
        <v>400</v>
      </c>
      <c r="N144" s="57">
        <f>400*F144</f>
        <v>400</v>
      </c>
      <c r="O144" s="57" t="b">
        <v>0</v>
      </c>
      <c r="P144" s="57" t="s">
        <v>22</v>
      </c>
      <c r="Q144" s="57" t="s">
        <v>23</v>
      </c>
      <c r="R144" s="57" t="e">
        <f>VLOOKUP(#REF!,整户取消!#REF!,1,FALSE)</f>
        <v>#REF!</v>
      </c>
    </row>
    <row r="145" s="31" customFormat="1" spans="1:18">
      <c r="A145" s="57">
        <v>9062</v>
      </c>
      <c r="B145" s="57" t="s">
        <v>97</v>
      </c>
      <c r="C145" s="57" t="s">
        <v>98</v>
      </c>
      <c r="D145" s="57" t="s">
        <v>344</v>
      </c>
      <c r="E145" s="57">
        <v>2</v>
      </c>
      <c r="F145" s="57">
        <v>1</v>
      </c>
      <c r="G145" s="57"/>
      <c r="H145" s="57"/>
      <c r="I145" s="57" t="s">
        <v>67</v>
      </c>
      <c r="J145" s="57"/>
      <c r="K145" s="57"/>
      <c r="L145" s="57">
        <v>1</v>
      </c>
      <c r="M145" s="57">
        <f>400*L145</f>
        <v>400</v>
      </c>
      <c r="N145" s="57">
        <f>400*F145</f>
        <v>400</v>
      </c>
      <c r="O145" s="57" t="b">
        <v>1</v>
      </c>
      <c r="P145" s="57" t="s">
        <v>27</v>
      </c>
      <c r="Q145" s="57" t="s">
        <v>23</v>
      </c>
      <c r="R145" s="57" t="e">
        <f>VLOOKUP(#REF!,整户取消!#REF!,1,FALSE)</f>
        <v>#REF!</v>
      </c>
    </row>
    <row r="146" s="31" customFormat="1" spans="1:18">
      <c r="A146" s="57">
        <v>9063</v>
      </c>
      <c r="B146" s="57" t="s">
        <v>345</v>
      </c>
      <c r="C146" s="57" t="s">
        <v>346</v>
      </c>
      <c r="D146" s="57" t="s">
        <v>347</v>
      </c>
      <c r="E146" s="57">
        <v>5</v>
      </c>
      <c r="F146" s="57">
        <v>5</v>
      </c>
      <c r="G146" s="57"/>
      <c r="H146" s="57"/>
      <c r="I146" s="57" t="s">
        <v>21</v>
      </c>
      <c r="J146" s="57"/>
      <c r="K146" s="57"/>
      <c r="L146" s="57">
        <v>5</v>
      </c>
      <c r="M146" s="57">
        <f>565*L146</f>
        <v>2825</v>
      </c>
      <c r="N146" s="57">
        <f>565*F146</f>
        <v>2825</v>
      </c>
      <c r="O146" s="57" t="b">
        <v>1</v>
      </c>
      <c r="P146" s="57" t="s">
        <v>22</v>
      </c>
      <c r="Q146" s="57" t="s">
        <v>23</v>
      </c>
      <c r="R146" s="57" t="e">
        <f>VLOOKUP(#REF!,整户取消!#REF!,1,FALSE)</f>
        <v>#REF!</v>
      </c>
    </row>
    <row r="147" s="31" customFormat="1" spans="1:18">
      <c r="A147" s="57">
        <v>9064</v>
      </c>
      <c r="B147" s="57" t="s">
        <v>348</v>
      </c>
      <c r="C147" s="57" t="s">
        <v>349</v>
      </c>
      <c r="D147" s="57" t="s">
        <v>350</v>
      </c>
      <c r="E147" s="57">
        <v>6</v>
      </c>
      <c r="F147" s="57">
        <v>5</v>
      </c>
      <c r="G147" s="57">
        <v>1</v>
      </c>
      <c r="H147" s="57">
        <v>1</v>
      </c>
      <c r="I147" s="57" t="s">
        <v>21</v>
      </c>
      <c r="J147" s="57"/>
      <c r="K147" s="57"/>
      <c r="L147" s="57">
        <v>5</v>
      </c>
      <c r="M147" s="57">
        <f>565*L147</f>
        <v>2825</v>
      </c>
      <c r="N147" s="57">
        <f>565*F147</f>
        <v>2825</v>
      </c>
      <c r="O147" s="57" t="b">
        <v>0</v>
      </c>
      <c r="P147" s="57" t="s">
        <v>22</v>
      </c>
      <c r="Q147" s="57" t="s">
        <v>23</v>
      </c>
      <c r="R147" s="57" t="e">
        <f>VLOOKUP(#REF!,整户取消!#REF!,1,FALSE)</f>
        <v>#REF!</v>
      </c>
    </row>
    <row r="148" s="31" customFormat="1" spans="1:18">
      <c r="A148" s="57">
        <v>9065</v>
      </c>
      <c r="B148" s="57" t="s">
        <v>155</v>
      </c>
      <c r="C148" s="57" t="s">
        <v>156</v>
      </c>
      <c r="D148" s="57" t="s">
        <v>351</v>
      </c>
      <c r="E148" s="57">
        <v>3</v>
      </c>
      <c r="F148" s="57">
        <v>1</v>
      </c>
      <c r="G148" s="57"/>
      <c r="H148" s="57">
        <v>1</v>
      </c>
      <c r="I148" s="57" t="s">
        <v>67</v>
      </c>
      <c r="J148" s="57"/>
      <c r="K148" s="57"/>
      <c r="L148" s="57">
        <v>1</v>
      </c>
      <c r="M148" s="57">
        <f>400*L148</f>
        <v>400</v>
      </c>
      <c r="N148" s="57">
        <f>400*F148</f>
        <v>400</v>
      </c>
      <c r="O148" s="57" t="b">
        <v>0</v>
      </c>
      <c r="P148" s="57" t="s">
        <v>22</v>
      </c>
      <c r="Q148" s="57" t="s">
        <v>23</v>
      </c>
      <c r="R148" s="57" t="e">
        <f>VLOOKUP(#REF!,整户取消!#REF!,1,FALSE)</f>
        <v>#REF!</v>
      </c>
    </row>
    <row r="149" s="31" customFormat="1" spans="1:18">
      <c r="A149" s="57">
        <v>9066</v>
      </c>
      <c r="B149" s="57" t="s">
        <v>221</v>
      </c>
      <c r="C149" s="57" t="s">
        <v>222</v>
      </c>
      <c r="D149" s="57" t="s">
        <v>352</v>
      </c>
      <c r="E149" s="57">
        <v>6</v>
      </c>
      <c r="F149" s="57">
        <v>3</v>
      </c>
      <c r="G149" s="57"/>
      <c r="H149" s="57">
        <v>1</v>
      </c>
      <c r="I149" s="57" t="s">
        <v>107</v>
      </c>
      <c r="J149" s="57"/>
      <c r="K149" s="57"/>
      <c r="L149" s="57">
        <v>3</v>
      </c>
      <c r="M149" s="57">
        <f>295*L149</f>
        <v>885</v>
      </c>
      <c r="N149" s="57">
        <f>295*F149</f>
        <v>885</v>
      </c>
      <c r="O149" s="57" t="b">
        <v>0</v>
      </c>
      <c r="P149" s="57" t="s">
        <v>22</v>
      </c>
      <c r="Q149" s="57" t="s">
        <v>23</v>
      </c>
      <c r="R149" s="57" t="e">
        <f>VLOOKUP(#REF!,整户取消!#REF!,1,FALSE)</f>
        <v>#REF!</v>
      </c>
    </row>
    <row r="150" s="31" customFormat="1" spans="1:18">
      <c r="A150" s="57">
        <v>9067</v>
      </c>
      <c r="B150" s="57" t="s">
        <v>353</v>
      </c>
      <c r="C150" s="57" t="s">
        <v>354</v>
      </c>
      <c r="D150" s="57" t="s">
        <v>355</v>
      </c>
      <c r="E150" s="57">
        <v>6</v>
      </c>
      <c r="F150" s="57">
        <v>6</v>
      </c>
      <c r="G150" s="57"/>
      <c r="H150" s="57">
        <v>1</v>
      </c>
      <c r="I150" s="57" t="s">
        <v>67</v>
      </c>
      <c r="J150" s="57"/>
      <c r="K150" s="57"/>
      <c r="L150" s="57">
        <v>6</v>
      </c>
      <c r="M150" s="57">
        <f>400*L150</f>
        <v>2400</v>
      </c>
      <c r="N150" s="57">
        <f>400*F150</f>
        <v>2400</v>
      </c>
      <c r="O150" s="57" t="b">
        <v>1</v>
      </c>
      <c r="P150" s="57" t="s">
        <v>27</v>
      </c>
      <c r="Q150" s="57" t="s">
        <v>23</v>
      </c>
      <c r="R150" s="57" t="e">
        <f>VLOOKUP(#REF!,整户取消!#REF!,1,FALSE)</f>
        <v>#REF!</v>
      </c>
    </row>
    <row r="151" s="31" customFormat="1" spans="1:18">
      <c r="A151" s="57">
        <v>9068</v>
      </c>
      <c r="B151" s="57" t="s">
        <v>64</v>
      </c>
      <c r="C151" s="57" t="s">
        <v>65</v>
      </c>
      <c r="D151" s="57" t="s">
        <v>356</v>
      </c>
      <c r="E151" s="57">
        <v>4</v>
      </c>
      <c r="F151" s="57">
        <v>1</v>
      </c>
      <c r="G151" s="57"/>
      <c r="H151" s="57">
        <v>1</v>
      </c>
      <c r="I151" s="57" t="s">
        <v>67</v>
      </c>
      <c r="J151" s="57"/>
      <c r="K151" s="57"/>
      <c r="L151" s="57">
        <v>1</v>
      </c>
      <c r="M151" s="57">
        <f>400*L151</f>
        <v>400</v>
      </c>
      <c r="N151" s="57">
        <f>400*F151</f>
        <v>400</v>
      </c>
      <c r="O151" s="57" t="b">
        <v>0</v>
      </c>
      <c r="P151" s="57" t="s">
        <v>185</v>
      </c>
      <c r="Q151" s="57" t="s">
        <v>23</v>
      </c>
      <c r="R151" s="57" t="e">
        <f>VLOOKUP(#REF!,整户取消!#REF!,1,FALSE)</f>
        <v>#REF!</v>
      </c>
    </row>
    <row r="152" s="31" customFormat="1" spans="1:18">
      <c r="A152" s="57">
        <v>9069</v>
      </c>
      <c r="B152" s="57" t="s">
        <v>207</v>
      </c>
      <c r="C152" s="57" t="s">
        <v>208</v>
      </c>
      <c r="D152" s="57" t="s">
        <v>357</v>
      </c>
      <c r="E152" s="57">
        <v>5</v>
      </c>
      <c r="F152" s="57">
        <v>5</v>
      </c>
      <c r="G152" s="57"/>
      <c r="H152" s="57"/>
      <c r="I152" s="57" t="s">
        <v>67</v>
      </c>
      <c r="J152" s="57"/>
      <c r="K152" s="57"/>
      <c r="L152" s="57">
        <v>5</v>
      </c>
      <c r="M152" s="57">
        <f>400*L152</f>
        <v>2000</v>
      </c>
      <c r="N152" s="57">
        <f>400*F152</f>
        <v>2000</v>
      </c>
      <c r="O152" s="57" t="b">
        <v>0</v>
      </c>
      <c r="P152" s="57" t="s">
        <v>22</v>
      </c>
      <c r="Q152" s="57" t="s">
        <v>23</v>
      </c>
      <c r="R152" s="57" t="e">
        <f>VLOOKUP(#REF!,整户取消!#REF!,1,FALSE)</f>
        <v>#REF!</v>
      </c>
    </row>
    <row r="153" s="31" customFormat="1" spans="1:18">
      <c r="A153" s="57">
        <v>9070</v>
      </c>
      <c r="B153" s="57" t="s">
        <v>128</v>
      </c>
      <c r="C153" s="57" t="s">
        <v>129</v>
      </c>
      <c r="D153" s="57" t="s">
        <v>358</v>
      </c>
      <c r="E153" s="57">
        <v>3</v>
      </c>
      <c r="F153" s="57">
        <v>2</v>
      </c>
      <c r="G153" s="57"/>
      <c r="H153" s="57"/>
      <c r="I153" s="57" t="s">
        <v>21</v>
      </c>
      <c r="J153" s="57"/>
      <c r="K153" s="57"/>
      <c r="L153" s="57">
        <v>2</v>
      </c>
      <c r="M153" s="57">
        <f>565*L153</f>
        <v>1130</v>
      </c>
      <c r="N153" s="57">
        <f>565*F153</f>
        <v>1130</v>
      </c>
      <c r="O153" s="57" t="b">
        <v>0</v>
      </c>
      <c r="P153" s="57" t="s">
        <v>22</v>
      </c>
      <c r="Q153" s="57" t="s">
        <v>23</v>
      </c>
      <c r="R153" s="57" t="e">
        <f>VLOOKUP(#REF!,整户取消!#REF!,1,FALSE)</f>
        <v>#REF!</v>
      </c>
    </row>
    <row r="154" s="31" customFormat="1" spans="1:18">
      <c r="A154" s="57">
        <v>9071</v>
      </c>
      <c r="B154" s="57" t="s">
        <v>359</v>
      </c>
      <c r="C154" s="57" t="s">
        <v>360</v>
      </c>
      <c r="D154" s="57" t="s">
        <v>361</v>
      </c>
      <c r="E154" s="57">
        <v>5</v>
      </c>
      <c r="F154" s="57">
        <v>1</v>
      </c>
      <c r="G154" s="57">
        <v>1</v>
      </c>
      <c r="H154" s="57"/>
      <c r="I154" s="57" t="s">
        <v>21</v>
      </c>
      <c r="J154" s="57"/>
      <c r="K154" s="57"/>
      <c r="L154" s="57">
        <v>1</v>
      </c>
      <c r="M154" s="57">
        <f>565*L154</f>
        <v>565</v>
      </c>
      <c r="N154" s="57">
        <f>565*F154</f>
        <v>565</v>
      </c>
      <c r="O154" s="57" t="b">
        <v>0</v>
      </c>
      <c r="P154" s="57" t="e">
        <v>#N/A</v>
      </c>
      <c r="Q154" s="57" t="s">
        <v>23</v>
      </c>
      <c r="R154" s="57" t="e">
        <f>VLOOKUP(#REF!,整户取消!#REF!,1,FALSE)</f>
        <v>#REF!</v>
      </c>
    </row>
    <row r="155" s="31" customFormat="1" spans="1:18">
      <c r="A155" s="57">
        <v>9072</v>
      </c>
      <c r="B155" s="57" t="s">
        <v>304</v>
      </c>
      <c r="C155" s="57" t="s">
        <v>305</v>
      </c>
      <c r="D155" s="57" t="s">
        <v>362</v>
      </c>
      <c r="E155" s="57">
        <v>4</v>
      </c>
      <c r="F155" s="57">
        <v>2</v>
      </c>
      <c r="G155" s="57">
        <v>2</v>
      </c>
      <c r="H155" s="57"/>
      <c r="I155" s="57" t="s">
        <v>21</v>
      </c>
      <c r="J155" s="57"/>
      <c r="K155" s="57"/>
      <c r="L155" s="57">
        <v>2</v>
      </c>
      <c r="M155" s="57">
        <f>565*L155</f>
        <v>1130</v>
      </c>
      <c r="N155" s="57">
        <f>565*F155</f>
        <v>1130</v>
      </c>
      <c r="O155" s="57" t="b">
        <v>0</v>
      </c>
      <c r="P155" s="57" t="e">
        <v>#N/A</v>
      </c>
      <c r="Q155" s="57" t="s">
        <v>23</v>
      </c>
      <c r="R155" s="57" t="e">
        <f>VLOOKUP(#REF!,整户取消!#REF!,1,FALSE)</f>
        <v>#REF!</v>
      </c>
    </row>
    <row r="156" s="31" customFormat="1" spans="1:18">
      <c r="A156" s="57">
        <v>9073</v>
      </c>
      <c r="B156" s="57" t="s">
        <v>286</v>
      </c>
      <c r="C156" s="57" t="s">
        <v>287</v>
      </c>
      <c r="D156" s="57" t="s">
        <v>363</v>
      </c>
      <c r="E156" s="57">
        <v>1</v>
      </c>
      <c r="F156" s="57">
        <v>1</v>
      </c>
      <c r="G156" s="57"/>
      <c r="H156" s="57"/>
      <c r="I156" s="57" t="s">
        <v>67</v>
      </c>
      <c r="J156" s="57"/>
      <c r="K156" s="57"/>
      <c r="L156" s="57">
        <v>1</v>
      </c>
      <c r="M156" s="57">
        <f>400*L156</f>
        <v>400</v>
      </c>
      <c r="N156" s="57">
        <f>400*F156</f>
        <v>400</v>
      </c>
      <c r="O156" s="57" t="b">
        <v>1</v>
      </c>
      <c r="P156" s="57" t="e">
        <v>#N/A</v>
      </c>
      <c r="Q156" s="57" t="s">
        <v>23</v>
      </c>
      <c r="R156" s="57" t="e">
        <f>VLOOKUP(#REF!,整户取消!#REF!,1,FALSE)</f>
        <v>#REF!</v>
      </c>
    </row>
    <row r="157" s="31" customFormat="1" spans="1:18">
      <c r="A157" s="57">
        <v>9074</v>
      </c>
      <c r="B157" s="57" t="s">
        <v>286</v>
      </c>
      <c r="C157" s="57" t="s">
        <v>287</v>
      </c>
      <c r="D157" s="57" t="s">
        <v>364</v>
      </c>
      <c r="E157" s="57">
        <v>5</v>
      </c>
      <c r="F157" s="57">
        <v>3</v>
      </c>
      <c r="G157" s="57"/>
      <c r="H157" s="57"/>
      <c r="I157" s="57" t="s">
        <v>21</v>
      </c>
      <c r="J157" s="57"/>
      <c r="K157" s="57"/>
      <c r="L157" s="57">
        <v>3</v>
      </c>
      <c r="M157" s="57">
        <f>565*L157</f>
        <v>1695</v>
      </c>
      <c r="N157" s="57">
        <f>565*F157</f>
        <v>1695</v>
      </c>
      <c r="O157" s="57" t="b">
        <v>0</v>
      </c>
      <c r="P157" s="57" t="s">
        <v>22</v>
      </c>
      <c r="Q157" s="57" t="s">
        <v>23</v>
      </c>
      <c r="R157" s="57" t="e">
        <f>VLOOKUP(#REF!,整户取消!#REF!,1,FALSE)</f>
        <v>#REF!</v>
      </c>
    </row>
    <row r="158" s="31" customFormat="1" spans="1:18">
      <c r="A158" s="57">
        <v>9075</v>
      </c>
      <c r="B158" s="57" t="s">
        <v>111</v>
      </c>
      <c r="C158" s="57" t="s">
        <v>112</v>
      </c>
      <c r="D158" s="57" t="s">
        <v>365</v>
      </c>
      <c r="E158" s="57">
        <v>7</v>
      </c>
      <c r="F158" s="57">
        <v>1</v>
      </c>
      <c r="G158" s="57"/>
      <c r="H158" s="57"/>
      <c r="I158" s="57" t="s">
        <v>67</v>
      </c>
      <c r="J158" s="57"/>
      <c r="K158" s="57"/>
      <c r="L158" s="57">
        <v>1</v>
      </c>
      <c r="M158" s="57">
        <f>400*L158</f>
        <v>400</v>
      </c>
      <c r="N158" s="57">
        <f>400*F158</f>
        <v>400</v>
      </c>
      <c r="O158" s="57" t="b">
        <v>0</v>
      </c>
      <c r="P158" s="57" t="e">
        <v>#N/A</v>
      </c>
      <c r="Q158" s="57" t="s">
        <v>23</v>
      </c>
      <c r="R158" s="57" t="e">
        <f>VLOOKUP(#REF!,整户取消!#REF!,1,FALSE)</f>
        <v>#REF!</v>
      </c>
    </row>
    <row r="159" s="31" customFormat="1" spans="1:18">
      <c r="A159" s="57">
        <v>9076</v>
      </c>
      <c r="B159" s="57" t="s">
        <v>353</v>
      </c>
      <c r="C159" s="57" t="s">
        <v>354</v>
      </c>
      <c r="D159" s="57" t="s">
        <v>366</v>
      </c>
      <c r="E159" s="57">
        <v>5</v>
      </c>
      <c r="F159" s="57">
        <v>3</v>
      </c>
      <c r="G159" s="57"/>
      <c r="H159" s="57"/>
      <c r="I159" s="57" t="s">
        <v>67</v>
      </c>
      <c r="J159" s="57"/>
      <c r="K159" s="57"/>
      <c r="L159" s="57">
        <v>3</v>
      </c>
      <c r="M159" s="57">
        <f>400*L159</f>
        <v>1200</v>
      </c>
      <c r="N159" s="57">
        <f>400*F159</f>
        <v>1200</v>
      </c>
      <c r="O159" s="57" t="b">
        <v>0</v>
      </c>
      <c r="P159" s="57" t="s">
        <v>185</v>
      </c>
      <c r="Q159" s="57" t="s">
        <v>23</v>
      </c>
      <c r="R159" s="57" t="e">
        <f>VLOOKUP(#REF!,整户取消!#REF!,1,FALSE)</f>
        <v>#REF!</v>
      </c>
    </row>
    <row r="160" s="31" customFormat="1" spans="1:18">
      <c r="A160" s="57">
        <v>9077</v>
      </c>
      <c r="B160" s="57" t="s">
        <v>187</v>
      </c>
      <c r="C160" s="57" t="s">
        <v>188</v>
      </c>
      <c r="D160" s="57" t="s">
        <v>367</v>
      </c>
      <c r="E160" s="57">
        <v>7</v>
      </c>
      <c r="F160" s="57">
        <v>2</v>
      </c>
      <c r="G160" s="57"/>
      <c r="H160" s="57"/>
      <c r="I160" s="57" t="s">
        <v>21</v>
      </c>
      <c r="J160" s="57"/>
      <c r="K160" s="57"/>
      <c r="L160" s="57">
        <v>2</v>
      </c>
      <c r="M160" s="57">
        <f>565*L160</f>
        <v>1130</v>
      </c>
      <c r="N160" s="57">
        <f>565*F160</f>
        <v>1130</v>
      </c>
      <c r="O160" s="57" t="b">
        <v>0</v>
      </c>
      <c r="P160" s="57" t="e">
        <v>#N/A</v>
      </c>
      <c r="Q160" s="57" t="s">
        <v>23</v>
      </c>
      <c r="R160" s="57" t="e">
        <f>VLOOKUP(#REF!,整户取消!#REF!,1,FALSE)</f>
        <v>#REF!</v>
      </c>
    </row>
    <row r="161" s="31" customFormat="1" spans="1:18">
      <c r="A161" s="57">
        <v>9078</v>
      </c>
      <c r="B161" s="57" t="s">
        <v>324</v>
      </c>
      <c r="C161" s="57" t="s">
        <v>325</v>
      </c>
      <c r="D161" s="57" t="s">
        <v>368</v>
      </c>
      <c r="E161" s="57">
        <v>4</v>
      </c>
      <c r="F161" s="57">
        <v>2</v>
      </c>
      <c r="G161" s="57"/>
      <c r="H161" s="57">
        <v>1</v>
      </c>
      <c r="I161" s="57" t="s">
        <v>67</v>
      </c>
      <c r="J161" s="57"/>
      <c r="K161" s="57"/>
      <c r="L161" s="57">
        <v>2</v>
      </c>
      <c r="M161" s="57">
        <f>400*L161</f>
        <v>800</v>
      </c>
      <c r="N161" s="57">
        <f>400*F161</f>
        <v>800</v>
      </c>
      <c r="O161" s="57" t="b">
        <v>0</v>
      </c>
      <c r="P161" s="57" t="e">
        <v>#N/A</v>
      </c>
      <c r="Q161" s="57" t="s">
        <v>23</v>
      </c>
      <c r="R161" s="57" t="e">
        <f>VLOOKUP(#REF!,整户取消!#REF!,1,FALSE)</f>
        <v>#REF!</v>
      </c>
    </row>
    <row r="162" s="31" customFormat="1" spans="1:18">
      <c r="A162" s="57">
        <v>9079</v>
      </c>
      <c r="B162" s="57" t="s">
        <v>91</v>
      </c>
      <c r="C162" s="57" t="s">
        <v>92</v>
      </c>
      <c r="D162" s="57" t="s">
        <v>369</v>
      </c>
      <c r="E162" s="57">
        <v>4</v>
      </c>
      <c r="F162" s="57">
        <v>1</v>
      </c>
      <c r="G162" s="57"/>
      <c r="H162" s="57"/>
      <c r="I162" s="57" t="s">
        <v>67</v>
      </c>
      <c r="J162" s="57"/>
      <c r="K162" s="57"/>
      <c r="L162" s="57">
        <v>1</v>
      </c>
      <c r="M162" s="57">
        <f>400*L162</f>
        <v>400</v>
      </c>
      <c r="N162" s="57">
        <f>400*F162</f>
        <v>400</v>
      </c>
      <c r="O162" s="57" t="b">
        <v>0</v>
      </c>
      <c r="P162" s="57" t="e">
        <v>#N/A</v>
      </c>
      <c r="Q162" s="57" t="s">
        <v>23</v>
      </c>
      <c r="R162" s="57" t="e">
        <f>VLOOKUP(#REF!,整户取消!#REF!,1,FALSE)</f>
        <v>#REF!</v>
      </c>
    </row>
    <row r="163" s="31" customFormat="1" spans="1:18">
      <c r="A163" s="57">
        <v>9080</v>
      </c>
      <c r="B163" s="57" t="s">
        <v>289</v>
      </c>
      <c r="C163" s="57" t="s">
        <v>290</v>
      </c>
      <c r="D163" s="57" t="s">
        <v>370</v>
      </c>
      <c r="E163" s="57">
        <v>3</v>
      </c>
      <c r="F163" s="57">
        <v>1</v>
      </c>
      <c r="G163" s="57">
        <v>1</v>
      </c>
      <c r="H163" s="57"/>
      <c r="I163" s="57" t="s">
        <v>67</v>
      </c>
      <c r="J163" s="57"/>
      <c r="K163" s="57"/>
      <c r="L163" s="57">
        <v>1</v>
      </c>
      <c r="M163" s="57">
        <f>400*L163</f>
        <v>400</v>
      </c>
      <c r="N163" s="57">
        <f>400*F163</f>
        <v>400</v>
      </c>
      <c r="O163" s="57" t="b">
        <v>0</v>
      </c>
      <c r="P163" s="57" t="e">
        <v>#N/A</v>
      </c>
      <c r="Q163" s="57" t="s">
        <v>23</v>
      </c>
      <c r="R163" s="57" t="e">
        <f>VLOOKUP(#REF!,整户取消!#REF!,1,FALSE)</f>
        <v>#REF!</v>
      </c>
    </row>
    <row r="164" s="31" customFormat="1" spans="1:18">
      <c r="A164" s="57">
        <v>9081</v>
      </c>
      <c r="B164" s="57" t="s">
        <v>371</v>
      </c>
      <c r="C164" s="57" t="s">
        <v>372</v>
      </c>
      <c r="D164" s="57" t="s">
        <v>373</v>
      </c>
      <c r="E164" s="57">
        <v>5</v>
      </c>
      <c r="F164" s="57">
        <v>2</v>
      </c>
      <c r="G164" s="57">
        <v>1</v>
      </c>
      <c r="H164" s="57"/>
      <c r="I164" s="57" t="s">
        <v>67</v>
      </c>
      <c r="J164" s="57"/>
      <c r="K164" s="57"/>
      <c r="L164" s="57">
        <v>2</v>
      </c>
      <c r="M164" s="57">
        <f>400*L164</f>
        <v>800</v>
      </c>
      <c r="N164" s="57">
        <f>400*F164</f>
        <v>800</v>
      </c>
      <c r="O164" s="57" t="b">
        <v>0</v>
      </c>
      <c r="P164" s="57" t="e">
        <v>#N/A</v>
      </c>
      <c r="Q164" s="57" t="s">
        <v>23</v>
      </c>
      <c r="R164" s="57" t="e">
        <f>VLOOKUP(#REF!,整户取消!#REF!,1,FALSE)</f>
        <v>#REF!</v>
      </c>
    </row>
    <row r="165" s="31" customFormat="1" spans="1:18">
      <c r="A165" s="57">
        <v>9082</v>
      </c>
      <c r="B165" s="57" t="s">
        <v>324</v>
      </c>
      <c r="C165" s="57" t="s">
        <v>325</v>
      </c>
      <c r="D165" s="57" t="s">
        <v>374</v>
      </c>
      <c r="E165" s="57">
        <v>8</v>
      </c>
      <c r="F165" s="57">
        <v>3</v>
      </c>
      <c r="G165" s="57">
        <v>1</v>
      </c>
      <c r="H165" s="57"/>
      <c r="I165" s="57" t="s">
        <v>67</v>
      </c>
      <c r="J165" s="57"/>
      <c r="K165" s="57"/>
      <c r="L165" s="57">
        <v>3</v>
      </c>
      <c r="M165" s="57">
        <f>400*L165</f>
        <v>1200</v>
      </c>
      <c r="N165" s="57">
        <f>400*F165</f>
        <v>1200</v>
      </c>
      <c r="O165" s="57" t="b">
        <v>0</v>
      </c>
      <c r="P165" s="57" t="e">
        <v>#N/A</v>
      </c>
      <c r="Q165" s="57" t="s">
        <v>23</v>
      </c>
      <c r="R165" s="57" t="e">
        <f>VLOOKUP(#REF!,整户取消!#REF!,1,FALSE)</f>
        <v>#REF!</v>
      </c>
    </row>
    <row r="166" s="31" customFormat="1" spans="1:18">
      <c r="A166" s="57">
        <v>9083</v>
      </c>
      <c r="B166" s="57" t="s">
        <v>324</v>
      </c>
      <c r="C166" s="57" t="s">
        <v>325</v>
      </c>
      <c r="D166" s="57" t="s">
        <v>375</v>
      </c>
      <c r="E166" s="57">
        <v>4</v>
      </c>
      <c r="F166" s="57">
        <v>2</v>
      </c>
      <c r="G166" s="57"/>
      <c r="H166" s="57">
        <v>1</v>
      </c>
      <c r="I166" s="57" t="s">
        <v>21</v>
      </c>
      <c r="J166" s="57"/>
      <c r="K166" s="57"/>
      <c r="L166" s="57">
        <v>2</v>
      </c>
      <c r="M166" s="57">
        <f>565*L166</f>
        <v>1130</v>
      </c>
      <c r="N166" s="57">
        <f>565*F166</f>
        <v>1130</v>
      </c>
      <c r="O166" s="57" t="b">
        <v>0</v>
      </c>
      <c r="P166" s="57" t="e">
        <v>#N/A</v>
      </c>
      <c r="Q166" s="57" t="s">
        <v>23</v>
      </c>
      <c r="R166" s="57" t="e">
        <f>VLOOKUP(#REF!,整户取消!#REF!,1,FALSE)</f>
        <v>#REF!</v>
      </c>
    </row>
    <row r="167" s="31" customFormat="1" spans="1:18">
      <c r="A167" s="57">
        <v>9084</v>
      </c>
      <c r="B167" s="57" t="s">
        <v>87</v>
      </c>
      <c r="C167" s="57" t="s">
        <v>376</v>
      </c>
      <c r="D167" s="57" t="s">
        <v>377</v>
      </c>
      <c r="E167" s="57">
        <v>3</v>
      </c>
      <c r="F167" s="57">
        <v>2</v>
      </c>
      <c r="G167" s="57"/>
      <c r="H167" s="57">
        <v>1</v>
      </c>
      <c r="I167" s="57" t="s">
        <v>67</v>
      </c>
      <c r="J167" s="57"/>
      <c r="K167" s="57"/>
      <c r="L167" s="57">
        <v>2</v>
      </c>
      <c r="M167" s="57">
        <f t="shared" ref="M167:M172" si="2">400*L167</f>
        <v>800</v>
      </c>
      <c r="N167" s="57">
        <f t="shared" ref="N167:N172" si="3">400*F167</f>
        <v>800</v>
      </c>
      <c r="O167" s="57" t="b">
        <v>0</v>
      </c>
      <c r="P167" s="57" t="s">
        <v>22</v>
      </c>
      <c r="Q167" s="57" t="s">
        <v>23</v>
      </c>
      <c r="R167" s="57" t="e">
        <f>VLOOKUP(#REF!,整户取消!#REF!,1,FALSE)</f>
        <v>#REF!</v>
      </c>
    </row>
    <row r="168" s="31" customFormat="1" spans="1:18">
      <c r="A168" s="57">
        <v>9085</v>
      </c>
      <c r="B168" s="57" t="s">
        <v>77</v>
      </c>
      <c r="C168" s="57" t="s">
        <v>78</v>
      </c>
      <c r="D168" s="57" t="s">
        <v>378</v>
      </c>
      <c r="E168" s="57">
        <v>3</v>
      </c>
      <c r="F168" s="57">
        <v>2</v>
      </c>
      <c r="G168" s="57"/>
      <c r="H168" s="57"/>
      <c r="I168" s="57" t="s">
        <v>67</v>
      </c>
      <c r="J168" s="57"/>
      <c r="K168" s="57"/>
      <c r="L168" s="57">
        <v>2</v>
      </c>
      <c r="M168" s="57">
        <f t="shared" si="2"/>
        <v>800</v>
      </c>
      <c r="N168" s="57">
        <f t="shared" si="3"/>
        <v>800</v>
      </c>
      <c r="O168" s="57" t="b">
        <v>0</v>
      </c>
      <c r="P168" s="57" t="s">
        <v>22</v>
      </c>
      <c r="Q168" s="57" t="s">
        <v>23</v>
      </c>
      <c r="R168" s="57" t="e">
        <f>VLOOKUP(#REF!,整户取消!#REF!,1,FALSE)</f>
        <v>#REF!</v>
      </c>
    </row>
    <row r="169" s="31" customFormat="1" spans="1:18">
      <c r="A169" s="57">
        <v>9086</v>
      </c>
      <c r="B169" s="57" t="s">
        <v>379</v>
      </c>
      <c r="C169" s="57" t="s">
        <v>380</v>
      </c>
      <c r="D169" s="57" t="s">
        <v>381</v>
      </c>
      <c r="E169" s="57">
        <v>7</v>
      </c>
      <c r="F169" s="57">
        <v>2</v>
      </c>
      <c r="G169" s="57"/>
      <c r="H169" s="57"/>
      <c r="I169" s="57" t="s">
        <v>67</v>
      </c>
      <c r="J169" s="57"/>
      <c r="K169" s="57"/>
      <c r="L169" s="57">
        <v>2</v>
      </c>
      <c r="M169" s="57">
        <f t="shared" si="2"/>
        <v>800</v>
      </c>
      <c r="N169" s="57">
        <f t="shared" si="3"/>
        <v>800</v>
      </c>
      <c r="O169" s="57" t="b">
        <v>0</v>
      </c>
      <c r="P169" s="57" t="s">
        <v>22</v>
      </c>
      <c r="Q169" s="57" t="s">
        <v>23</v>
      </c>
      <c r="R169" s="57" t="e">
        <f>VLOOKUP(#REF!,整户取消!#REF!,1,FALSE)</f>
        <v>#REF!</v>
      </c>
    </row>
    <row r="170" s="31" customFormat="1" spans="1:18">
      <c r="A170" s="57">
        <v>9087</v>
      </c>
      <c r="B170" s="57" t="s">
        <v>276</v>
      </c>
      <c r="C170" s="57" t="s">
        <v>277</v>
      </c>
      <c r="D170" s="57" t="s">
        <v>382</v>
      </c>
      <c r="E170" s="57">
        <v>7</v>
      </c>
      <c r="F170" s="57">
        <v>1</v>
      </c>
      <c r="G170" s="57"/>
      <c r="H170" s="57"/>
      <c r="I170" s="57" t="s">
        <v>67</v>
      </c>
      <c r="J170" s="57"/>
      <c r="K170" s="57"/>
      <c r="L170" s="57">
        <v>1</v>
      </c>
      <c r="M170" s="57">
        <f t="shared" si="2"/>
        <v>400</v>
      </c>
      <c r="N170" s="57">
        <f t="shared" si="3"/>
        <v>400</v>
      </c>
      <c r="O170" s="57" t="b">
        <v>0</v>
      </c>
      <c r="P170" s="57" t="s">
        <v>22</v>
      </c>
      <c r="Q170" s="57" t="s">
        <v>23</v>
      </c>
      <c r="R170" s="57" t="e">
        <f>VLOOKUP(#REF!,整户取消!#REF!,1,FALSE)</f>
        <v>#REF!</v>
      </c>
    </row>
    <row r="171" s="31" customFormat="1" spans="1:18">
      <c r="A171" s="57">
        <v>9088</v>
      </c>
      <c r="B171" s="57" t="s">
        <v>71</v>
      </c>
      <c r="C171" s="57" t="s">
        <v>72</v>
      </c>
      <c r="D171" s="57" t="s">
        <v>383</v>
      </c>
      <c r="E171" s="57">
        <v>4</v>
      </c>
      <c r="F171" s="57">
        <v>2</v>
      </c>
      <c r="G171" s="57">
        <v>1</v>
      </c>
      <c r="H171" s="57"/>
      <c r="I171" s="57" t="s">
        <v>67</v>
      </c>
      <c r="J171" s="57"/>
      <c r="K171" s="57"/>
      <c r="L171" s="57">
        <v>2</v>
      </c>
      <c r="M171" s="57">
        <f t="shared" si="2"/>
        <v>800</v>
      </c>
      <c r="N171" s="57">
        <f t="shared" si="3"/>
        <v>800</v>
      </c>
      <c r="O171" s="57" t="b">
        <v>0</v>
      </c>
      <c r="P171" s="57" t="e">
        <v>#N/A</v>
      </c>
      <c r="Q171" s="57" t="s">
        <v>23</v>
      </c>
      <c r="R171" s="57" t="e">
        <f>VLOOKUP(#REF!,整户取消!#REF!,1,FALSE)</f>
        <v>#REF!</v>
      </c>
    </row>
    <row r="172" s="31" customFormat="1" spans="1:18">
      <c r="A172" s="57">
        <v>9089</v>
      </c>
      <c r="B172" s="57" t="s">
        <v>103</v>
      </c>
      <c r="C172" s="57" t="s">
        <v>104</v>
      </c>
      <c r="D172" s="57" t="s">
        <v>384</v>
      </c>
      <c r="E172" s="57">
        <v>4</v>
      </c>
      <c r="F172" s="57">
        <v>2</v>
      </c>
      <c r="G172" s="57">
        <v>1</v>
      </c>
      <c r="H172" s="57"/>
      <c r="I172" s="57" t="s">
        <v>67</v>
      </c>
      <c r="J172" s="57"/>
      <c r="K172" s="57"/>
      <c r="L172" s="57">
        <v>2</v>
      </c>
      <c r="M172" s="57">
        <f t="shared" si="2"/>
        <v>800</v>
      </c>
      <c r="N172" s="57">
        <f t="shared" si="3"/>
        <v>800</v>
      </c>
      <c r="O172" s="57" t="b">
        <v>0</v>
      </c>
      <c r="P172" s="57" t="s">
        <v>22</v>
      </c>
      <c r="Q172" s="57" t="s">
        <v>23</v>
      </c>
      <c r="R172" s="57" t="e">
        <f>VLOOKUP(#REF!,整户取消!#REF!,1,FALSE)</f>
        <v>#REF!</v>
      </c>
    </row>
    <row r="173" s="31" customFormat="1" spans="1:18">
      <c r="A173" s="57">
        <v>9090</v>
      </c>
      <c r="B173" s="57" t="s">
        <v>28</v>
      </c>
      <c r="C173" s="57" t="s">
        <v>29</v>
      </c>
      <c r="D173" s="57" t="s">
        <v>385</v>
      </c>
      <c r="E173" s="57">
        <v>3</v>
      </c>
      <c r="F173" s="57">
        <v>3</v>
      </c>
      <c r="G173" s="57"/>
      <c r="H173" s="57"/>
      <c r="I173" s="57" t="s">
        <v>21</v>
      </c>
      <c r="J173" s="57"/>
      <c r="K173" s="57"/>
      <c r="L173" s="57">
        <v>3</v>
      </c>
      <c r="M173" s="57">
        <f>565*L173</f>
        <v>1695</v>
      </c>
      <c r="N173" s="57">
        <f>565*F173</f>
        <v>1695</v>
      </c>
      <c r="O173" s="57" t="b">
        <v>1</v>
      </c>
      <c r="P173" s="57" t="s">
        <v>22</v>
      </c>
      <c r="Q173" s="57" t="s">
        <v>23</v>
      </c>
      <c r="R173" s="57" t="e">
        <f>VLOOKUP(#REF!,整户取消!#REF!,1,FALSE)</f>
        <v>#REF!</v>
      </c>
    </row>
    <row r="174" s="31" customFormat="1" spans="1:18">
      <c r="A174" s="57">
        <v>9091</v>
      </c>
      <c r="B174" s="57" t="s">
        <v>24</v>
      </c>
      <c r="C174" s="57" t="s">
        <v>25</v>
      </c>
      <c r="D174" s="57" t="s">
        <v>386</v>
      </c>
      <c r="E174" s="57">
        <v>5</v>
      </c>
      <c r="F174" s="57">
        <v>1</v>
      </c>
      <c r="G174" s="57"/>
      <c r="H174" s="57">
        <v>1</v>
      </c>
      <c r="I174" s="57" t="s">
        <v>67</v>
      </c>
      <c r="J174" s="57"/>
      <c r="K174" s="57"/>
      <c r="L174" s="57">
        <v>1</v>
      </c>
      <c r="M174" s="57">
        <f>400*L174</f>
        <v>400</v>
      </c>
      <c r="N174" s="57">
        <f>400*F174</f>
        <v>400</v>
      </c>
      <c r="O174" s="57" t="b">
        <v>0</v>
      </c>
      <c r="P174" s="57" t="e">
        <v>#N/A</v>
      </c>
      <c r="Q174" s="57" t="s">
        <v>23</v>
      </c>
      <c r="R174" s="57" t="e">
        <f>VLOOKUP(#REF!,整户取消!#REF!,1,FALSE)</f>
        <v>#REF!</v>
      </c>
    </row>
    <row r="175" s="31" customFormat="1" spans="1:18">
      <c r="A175" s="57">
        <v>9092</v>
      </c>
      <c r="B175" s="57" t="s">
        <v>97</v>
      </c>
      <c r="C175" s="57" t="s">
        <v>98</v>
      </c>
      <c r="D175" s="57" t="s">
        <v>387</v>
      </c>
      <c r="E175" s="57">
        <v>1</v>
      </c>
      <c r="F175" s="57">
        <v>1</v>
      </c>
      <c r="G175" s="57"/>
      <c r="H175" s="57"/>
      <c r="I175" s="57" t="s">
        <v>31</v>
      </c>
      <c r="J175" s="57">
        <v>1</v>
      </c>
      <c r="K175" s="57">
        <f>765*J175</f>
        <v>765</v>
      </c>
      <c r="L175" s="57"/>
      <c r="M175" s="57"/>
      <c r="N175" s="57">
        <f>765*F175</f>
        <v>765</v>
      </c>
      <c r="O175" s="57" t="b">
        <v>1</v>
      </c>
      <c r="P175" s="57" t="s">
        <v>22</v>
      </c>
      <c r="Q175" s="57" t="s">
        <v>23</v>
      </c>
      <c r="R175" s="57" t="e">
        <f>VLOOKUP(#REF!,整户取消!#REF!,1,FALSE)</f>
        <v>#REF!</v>
      </c>
    </row>
    <row r="176" s="31" customFormat="1" spans="1:18">
      <c r="A176" s="57">
        <v>9093</v>
      </c>
      <c r="B176" s="57" t="s">
        <v>253</v>
      </c>
      <c r="C176" s="57" t="s">
        <v>254</v>
      </c>
      <c r="D176" s="57" t="s">
        <v>388</v>
      </c>
      <c r="E176" s="57">
        <v>3</v>
      </c>
      <c r="F176" s="57">
        <v>2</v>
      </c>
      <c r="G176" s="57"/>
      <c r="H176" s="57">
        <v>1</v>
      </c>
      <c r="I176" s="57" t="s">
        <v>67</v>
      </c>
      <c r="J176" s="57"/>
      <c r="K176" s="57"/>
      <c r="L176" s="57">
        <v>2</v>
      </c>
      <c r="M176" s="57">
        <f>400*L176</f>
        <v>800</v>
      </c>
      <c r="N176" s="57">
        <f>400*F176</f>
        <v>800</v>
      </c>
      <c r="O176" s="57" t="b">
        <v>1</v>
      </c>
      <c r="P176" s="57" t="s">
        <v>27</v>
      </c>
      <c r="Q176" s="57" t="s">
        <v>23</v>
      </c>
      <c r="R176" s="57" t="e">
        <f>VLOOKUP(#REF!,整户取消!#REF!,1,FALSE)</f>
        <v>#REF!</v>
      </c>
    </row>
    <row r="177" s="31" customFormat="1" spans="1:18">
      <c r="A177" s="57">
        <v>9094</v>
      </c>
      <c r="B177" s="57" t="s">
        <v>276</v>
      </c>
      <c r="C177" s="57" t="s">
        <v>277</v>
      </c>
      <c r="D177" s="57" t="s">
        <v>389</v>
      </c>
      <c r="E177" s="57">
        <v>1</v>
      </c>
      <c r="F177" s="57">
        <v>1</v>
      </c>
      <c r="G177" s="57"/>
      <c r="H177" s="57"/>
      <c r="I177" s="57" t="s">
        <v>31</v>
      </c>
      <c r="J177" s="57">
        <v>1</v>
      </c>
      <c r="K177" s="57">
        <f>765*J177</f>
        <v>765</v>
      </c>
      <c r="L177" s="57"/>
      <c r="M177" s="57"/>
      <c r="N177" s="57">
        <f>765*F177</f>
        <v>765</v>
      </c>
      <c r="O177" s="57" t="b">
        <v>1</v>
      </c>
      <c r="P177" s="57" t="s">
        <v>22</v>
      </c>
      <c r="Q177" s="57" t="s">
        <v>23</v>
      </c>
      <c r="R177" s="57" t="e">
        <f>VLOOKUP(#REF!,整户取消!#REF!,1,FALSE)</f>
        <v>#REF!</v>
      </c>
    </row>
    <row r="178" s="31" customFormat="1" spans="1:18">
      <c r="A178" s="57">
        <v>9095</v>
      </c>
      <c r="B178" s="57" t="s">
        <v>390</v>
      </c>
      <c r="C178" s="57" t="s">
        <v>391</v>
      </c>
      <c r="D178" s="57" t="s">
        <v>392</v>
      </c>
      <c r="E178" s="57">
        <v>4</v>
      </c>
      <c r="F178" s="57">
        <v>3</v>
      </c>
      <c r="G178" s="57"/>
      <c r="H178" s="57">
        <v>1</v>
      </c>
      <c r="I178" s="57" t="s">
        <v>21</v>
      </c>
      <c r="J178" s="57"/>
      <c r="K178" s="57"/>
      <c r="L178" s="57">
        <v>3</v>
      </c>
      <c r="M178" s="57">
        <f>565*L178</f>
        <v>1695</v>
      </c>
      <c r="N178" s="57">
        <f>565*F178</f>
        <v>1695</v>
      </c>
      <c r="O178" s="57" t="b">
        <v>0</v>
      </c>
      <c r="P178" s="57" t="s">
        <v>27</v>
      </c>
      <c r="Q178" s="57" t="s">
        <v>23</v>
      </c>
      <c r="R178" s="57" t="e">
        <f>VLOOKUP(#REF!,整户取消!#REF!,1,FALSE)</f>
        <v>#REF!</v>
      </c>
    </row>
    <row r="179" s="31" customFormat="1" spans="1:18">
      <c r="A179" s="57">
        <v>9096</v>
      </c>
      <c r="B179" s="57" t="s">
        <v>393</v>
      </c>
      <c r="C179" s="57" t="s">
        <v>394</v>
      </c>
      <c r="D179" s="57" t="s">
        <v>395</v>
      </c>
      <c r="E179" s="57">
        <v>6</v>
      </c>
      <c r="F179" s="57">
        <v>5</v>
      </c>
      <c r="G179" s="57">
        <v>2</v>
      </c>
      <c r="H179" s="57"/>
      <c r="I179" s="57" t="s">
        <v>67</v>
      </c>
      <c r="J179" s="57"/>
      <c r="K179" s="57"/>
      <c r="L179" s="57">
        <v>5</v>
      </c>
      <c r="M179" s="57">
        <f>400*L179</f>
        <v>2000</v>
      </c>
      <c r="N179" s="57">
        <f>400*F179</f>
        <v>2000</v>
      </c>
      <c r="O179" s="57" t="b">
        <v>0</v>
      </c>
      <c r="P179" s="57" t="s">
        <v>22</v>
      </c>
      <c r="Q179" s="57" t="s">
        <v>23</v>
      </c>
      <c r="R179" s="57" t="e">
        <f>VLOOKUP(#REF!,整户取消!#REF!,1,FALSE)</f>
        <v>#REF!</v>
      </c>
    </row>
    <row r="180" s="31" customFormat="1" spans="1:18">
      <c r="A180" s="57">
        <v>9097</v>
      </c>
      <c r="B180" s="57" t="s">
        <v>43</v>
      </c>
      <c r="C180" s="57" t="s">
        <v>44</v>
      </c>
      <c r="D180" s="57" t="s">
        <v>396</v>
      </c>
      <c r="E180" s="57">
        <v>2</v>
      </c>
      <c r="F180" s="57">
        <v>2</v>
      </c>
      <c r="G180" s="57"/>
      <c r="H180" s="57"/>
      <c r="I180" s="57" t="s">
        <v>31</v>
      </c>
      <c r="J180" s="57">
        <v>2</v>
      </c>
      <c r="K180" s="57">
        <f>765*J180</f>
        <v>1530</v>
      </c>
      <c r="L180" s="57"/>
      <c r="M180" s="57"/>
      <c r="N180" s="57">
        <f>765*F180</f>
        <v>1530</v>
      </c>
      <c r="O180" s="57" t="b">
        <v>1</v>
      </c>
      <c r="P180" s="57" t="s">
        <v>22</v>
      </c>
      <c r="Q180" s="57" t="s">
        <v>23</v>
      </c>
      <c r="R180" s="57" t="e">
        <f>VLOOKUP(#REF!,整户取消!#REF!,1,FALSE)</f>
        <v>#REF!</v>
      </c>
    </row>
    <row r="181" s="31" customFormat="1" spans="1:18">
      <c r="A181" s="57">
        <v>9098</v>
      </c>
      <c r="B181" s="57"/>
      <c r="C181" s="57" t="s">
        <v>397</v>
      </c>
      <c r="D181" s="57" t="s">
        <v>398</v>
      </c>
      <c r="E181" s="57">
        <v>6</v>
      </c>
      <c r="F181" s="57">
        <v>1</v>
      </c>
      <c r="G181" s="57"/>
      <c r="H181" s="57"/>
      <c r="I181" s="57" t="s">
        <v>67</v>
      </c>
      <c r="J181" s="57"/>
      <c r="K181" s="57"/>
      <c r="L181" s="57">
        <v>1</v>
      </c>
      <c r="M181" s="57">
        <f>400*L181</f>
        <v>400</v>
      </c>
      <c r="N181" s="57">
        <f>400*F181</f>
        <v>400</v>
      </c>
      <c r="O181" s="57" t="b">
        <v>0</v>
      </c>
      <c r="P181" s="57" t="s">
        <v>22</v>
      </c>
      <c r="Q181" s="57" t="s">
        <v>23</v>
      </c>
      <c r="R181" s="57" t="e">
        <f>VLOOKUP(#REF!,整户取消!#REF!,1,FALSE)</f>
        <v>#REF!</v>
      </c>
    </row>
    <row r="182" s="31" customFormat="1" spans="1:18">
      <c r="A182" s="57">
        <v>9099</v>
      </c>
      <c r="B182" s="57"/>
      <c r="C182" s="57" t="s">
        <v>399</v>
      </c>
      <c r="D182" s="57" t="s">
        <v>400</v>
      </c>
      <c r="E182" s="57">
        <v>2</v>
      </c>
      <c r="F182" s="57">
        <v>1</v>
      </c>
      <c r="G182" s="57"/>
      <c r="H182" s="57"/>
      <c r="I182" s="57" t="s">
        <v>67</v>
      </c>
      <c r="J182" s="57"/>
      <c r="K182" s="57"/>
      <c r="L182" s="57">
        <v>1</v>
      </c>
      <c r="M182" s="57">
        <f>400*L182</f>
        <v>400</v>
      </c>
      <c r="N182" s="57">
        <f>400*F182</f>
        <v>400</v>
      </c>
      <c r="O182" s="57" t="b">
        <v>0</v>
      </c>
      <c r="P182" s="57" t="s">
        <v>22</v>
      </c>
      <c r="Q182" s="57" t="s">
        <v>23</v>
      </c>
      <c r="R182" s="57" t="e">
        <f>VLOOKUP(#REF!,整户取消!#REF!,1,FALSE)</f>
        <v>#REF!</v>
      </c>
    </row>
    <row r="183" s="31" customFormat="1" spans="1:18">
      <c r="A183" s="57">
        <v>9100</v>
      </c>
      <c r="B183" s="57"/>
      <c r="C183" s="57" t="s">
        <v>399</v>
      </c>
      <c r="D183" s="57" t="s">
        <v>401</v>
      </c>
      <c r="E183" s="57">
        <v>5</v>
      </c>
      <c r="F183" s="57">
        <v>1</v>
      </c>
      <c r="G183" s="57"/>
      <c r="H183" s="57"/>
      <c r="I183" s="57" t="s">
        <v>67</v>
      </c>
      <c r="J183" s="57"/>
      <c r="K183" s="57"/>
      <c r="L183" s="57">
        <v>1</v>
      </c>
      <c r="M183" s="57">
        <f>400*L183</f>
        <v>400</v>
      </c>
      <c r="N183" s="57">
        <f>400*F183</f>
        <v>400</v>
      </c>
      <c r="O183" s="57" t="b">
        <v>0</v>
      </c>
      <c r="P183" s="57" t="e">
        <v>#N/A</v>
      </c>
      <c r="Q183" s="57" t="s">
        <v>23</v>
      </c>
      <c r="R183" s="57" t="e">
        <f>VLOOKUP(#REF!,整户取消!#REF!,1,FALSE)</f>
        <v>#REF!</v>
      </c>
    </row>
    <row r="184" s="31" customFormat="1" spans="1:18">
      <c r="A184" s="57">
        <v>9101</v>
      </c>
      <c r="B184" s="57"/>
      <c r="C184" s="57" t="s">
        <v>402</v>
      </c>
      <c r="D184" s="57" t="s">
        <v>403</v>
      </c>
      <c r="E184" s="57">
        <v>5</v>
      </c>
      <c r="F184" s="57">
        <v>1</v>
      </c>
      <c r="G184" s="57"/>
      <c r="H184" s="57"/>
      <c r="I184" s="57" t="s">
        <v>21</v>
      </c>
      <c r="J184" s="57"/>
      <c r="K184" s="57"/>
      <c r="L184" s="57">
        <v>1</v>
      </c>
      <c r="M184" s="57">
        <f>565*L184</f>
        <v>565</v>
      </c>
      <c r="N184" s="57">
        <f>565*F184</f>
        <v>565</v>
      </c>
      <c r="O184" s="57" t="b">
        <v>0</v>
      </c>
      <c r="P184" s="57" t="s">
        <v>22</v>
      </c>
      <c r="Q184" s="57" t="s">
        <v>23</v>
      </c>
      <c r="R184" s="57" t="e">
        <f>VLOOKUP(#REF!,整户取消!#REF!,1,FALSE)</f>
        <v>#REF!</v>
      </c>
    </row>
    <row r="185" s="31" customFormat="1" spans="1:18">
      <c r="A185" s="57">
        <v>9102</v>
      </c>
      <c r="B185" s="57"/>
      <c r="C185" s="57" t="s">
        <v>404</v>
      </c>
      <c r="D185" s="57" t="s">
        <v>405</v>
      </c>
      <c r="E185" s="57">
        <v>3</v>
      </c>
      <c r="F185" s="57">
        <v>2</v>
      </c>
      <c r="G185" s="57"/>
      <c r="H185" s="57"/>
      <c r="I185" s="57" t="s">
        <v>21</v>
      </c>
      <c r="J185" s="57"/>
      <c r="K185" s="57"/>
      <c r="L185" s="57">
        <v>2</v>
      </c>
      <c r="M185" s="57">
        <f>565*L185</f>
        <v>1130</v>
      </c>
      <c r="N185" s="57">
        <f>565*F185</f>
        <v>1130</v>
      </c>
      <c r="O185" s="57" t="b">
        <v>1</v>
      </c>
      <c r="P185" s="57" t="s">
        <v>27</v>
      </c>
      <c r="Q185" s="57" t="s">
        <v>23</v>
      </c>
      <c r="R185" s="57" t="e">
        <f>VLOOKUP(#REF!,整户取消!#REF!,1,FALSE)</f>
        <v>#REF!</v>
      </c>
    </row>
    <row r="186" s="31" customFormat="1" spans="1:18">
      <c r="A186" s="57">
        <v>9103</v>
      </c>
      <c r="B186" s="57"/>
      <c r="C186" s="57" t="s">
        <v>406</v>
      </c>
      <c r="D186" s="57" t="s">
        <v>407</v>
      </c>
      <c r="E186" s="57">
        <v>1</v>
      </c>
      <c r="F186" s="57">
        <v>1</v>
      </c>
      <c r="G186" s="57"/>
      <c r="H186" s="57"/>
      <c r="I186" s="57" t="s">
        <v>21</v>
      </c>
      <c r="J186" s="57"/>
      <c r="K186" s="57"/>
      <c r="L186" s="57">
        <v>1</v>
      </c>
      <c r="M186" s="57">
        <f>565*L186</f>
        <v>565</v>
      </c>
      <c r="N186" s="57">
        <f>565*F186</f>
        <v>565</v>
      </c>
      <c r="O186" s="57" t="b">
        <v>1</v>
      </c>
      <c r="P186" s="57" t="s">
        <v>22</v>
      </c>
      <c r="Q186" s="57" t="s">
        <v>23</v>
      </c>
      <c r="R186" s="57" t="e">
        <f>VLOOKUP(#REF!,整户取消!#REF!,1,FALSE)</f>
        <v>#REF!</v>
      </c>
    </row>
    <row r="187" s="31" customFormat="1" spans="1:18">
      <c r="A187" s="57">
        <v>9104</v>
      </c>
      <c r="B187" s="57"/>
      <c r="C187" s="57" t="s">
        <v>406</v>
      </c>
      <c r="D187" s="57" t="s">
        <v>408</v>
      </c>
      <c r="E187" s="57">
        <v>3</v>
      </c>
      <c r="F187" s="57">
        <v>1</v>
      </c>
      <c r="G187" s="57"/>
      <c r="H187" s="57"/>
      <c r="I187" s="57" t="s">
        <v>67</v>
      </c>
      <c r="J187" s="57"/>
      <c r="K187" s="57"/>
      <c r="L187" s="57">
        <v>1</v>
      </c>
      <c r="M187" s="57">
        <f>400*L187</f>
        <v>400</v>
      </c>
      <c r="N187" s="57">
        <f>400*F187</f>
        <v>400</v>
      </c>
      <c r="O187" s="57" t="b">
        <v>0</v>
      </c>
      <c r="P187" s="57" t="e">
        <v>#N/A</v>
      </c>
      <c r="Q187" s="57" t="s">
        <v>23</v>
      </c>
      <c r="R187" s="57" t="e">
        <f>VLOOKUP(#REF!,整户取消!#REF!,1,FALSE)</f>
        <v>#REF!</v>
      </c>
    </row>
    <row r="188" s="31" customFormat="1" spans="1:18">
      <c r="A188" s="57">
        <v>9105</v>
      </c>
      <c r="B188" s="57"/>
      <c r="C188" s="57" t="s">
        <v>409</v>
      </c>
      <c r="D188" s="57" t="s">
        <v>410</v>
      </c>
      <c r="E188" s="57">
        <v>2</v>
      </c>
      <c r="F188" s="57">
        <v>2</v>
      </c>
      <c r="G188" s="57"/>
      <c r="H188" s="57"/>
      <c r="I188" s="57" t="s">
        <v>21</v>
      </c>
      <c r="J188" s="57"/>
      <c r="K188" s="57"/>
      <c r="L188" s="57">
        <v>2</v>
      </c>
      <c r="M188" s="57">
        <f>565*L188</f>
        <v>1130</v>
      </c>
      <c r="N188" s="57">
        <f>565*F188</f>
        <v>1130</v>
      </c>
      <c r="O188" s="57" t="b">
        <v>0</v>
      </c>
      <c r="P188" s="57" t="s">
        <v>22</v>
      </c>
      <c r="Q188" s="57" t="s">
        <v>23</v>
      </c>
      <c r="R188" s="57" t="e">
        <f>VLOOKUP(#REF!,整户取消!#REF!,1,FALSE)</f>
        <v>#REF!</v>
      </c>
    </row>
    <row r="189" s="31" customFormat="1" spans="1:18">
      <c r="A189" s="57">
        <v>9106</v>
      </c>
      <c r="B189" s="57"/>
      <c r="C189" s="57" t="s">
        <v>411</v>
      </c>
      <c r="D189" s="57" t="s">
        <v>412</v>
      </c>
      <c r="E189" s="57">
        <v>6</v>
      </c>
      <c r="F189" s="57">
        <v>3</v>
      </c>
      <c r="G189" s="57"/>
      <c r="H189" s="57"/>
      <c r="I189" s="57" t="s">
        <v>67</v>
      </c>
      <c r="J189" s="57"/>
      <c r="K189" s="57"/>
      <c r="L189" s="57">
        <v>3</v>
      </c>
      <c r="M189" s="57">
        <f>400*L189</f>
        <v>1200</v>
      </c>
      <c r="N189" s="57">
        <f>400*F189</f>
        <v>1200</v>
      </c>
      <c r="O189" s="57" t="b">
        <v>0</v>
      </c>
      <c r="P189" s="57" t="s">
        <v>185</v>
      </c>
      <c r="Q189" s="57" t="s">
        <v>23</v>
      </c>
      <c r="R189" s="57" t="e">
        <f>VLOOKUP(#REF!,整户取消!#REF!,1,FALSE)</f>
        <v>#REF!</v>
      </c>
    </row>
    <row r="190" s="31" customFormat="1" spans="1:18">
      <c r="A190" s="57">
        <v>9107</v>
      </c>
      <c r="B190" s="57"/>
      <c r="C190" s="57" t="s">
        <v>413</v>
      </c>
      <c r="D190" s="57" t="s">
        <v>414</v>
      </c>
      <c r="E190" s="57">
        <v>2</v>
      </c>
      <c r="F190" s="57">
        <v>1</v>
      </c>
      <c r="G190" s="57"/>
      <c r="H190" s="57"/>
      <c r="I190" s="57" t="s">
        <v>67</v>
      </c>
      <c r="J190" s="57"/>
      <c r="K190" s="57"/>
      <c r="L190" s="57">
        <v>1</v>
      </c>
      <c r="M190" s="57">
        <f>400*L190</f>
        <v>400</v>
      </c>
      <c r="N190" s="57">
        <f>400*F190</f>
        <v>400</v>
      </c>
      <c r="O190" s="57" t="b">
        <v>0</v>
      </c>
      <c r="P190" s="57" t="s">
        <v>22</v>
      </c>
      <c r="Q190" s="57" t="s">
        <v>23</v>
      </c>
      <c r="R190" s="57" t="e">
        <f>VLOOKUP(#REF!,整户取消!#REF!,1,FALSE)</f>
        <v>#REF!</v>
      </c>
    </row>
    <row r="191" s="31" customFormat="1" spans="1:18">
      <c r="A191" s="57">
        <v>9108</v>
      </c>
      <c r="B191" s="57"/>
      <c r="C191" s="57" t="s">
        <v>415</v>
      </c>
      <c r="D191" s="57" t="s">
        <v>416</v>
      </c>
      <c r="E191" s="57">
        <v>6</v>
      </c>
      <c r="F191" s="57">
        <v>1</v>
      </c>
      <c r="G191" s="57"/>
      <c r="H191" s="57"/>
      <c r="I191" s="57" t="s">
        <v>67</v>
      </c>
      <c r="J191" s="57"/>
      <c r="K191" s="57"/>
      <c r="L191" s="57">
        <v>1</v>
      </c>
      <c r="M191" s="57">
        <f>400*L191</f>
        <v>400</v>
      </c>
      <c r="N191" s="57">
        <f>400*F191</f>
        <v>400</v>
      </c>
      <c r="O191" s="57" t="b">
        <v>0</v>
      </c>
      <c r="P191" s="57" t="s">
        <v>22</v>
      </c>
      <c r="Q191" s="57" t="s">
        <v>23</v>
      </c>
      <c r="R191" s="57" t="e">
        <f>VLOOKUP(#REF!,整户取消!#REF!,1,FALSE)</f>
        <v>#REF!</v>
      </c>
    </row>
    <row r="192" s="31" customFormat="1" spans="1:18">
      <c r="A192" s="57">
        <v>9109</v>
      </c>
      <c r="B192" s="57"/>
      <c r="C192" s="57" t="s">
        <v>417</v>
      </c>
      <c r="D192" s="57" t="s">
        <v>83</v>
      </c>
      <c r="E192" s="57">
        <v>3</v>
      </c>
      <c r="F192" s="57">
        <v>3</v>
      </c>
      <c r="G192" s="57"/>
      <c r="H192" s="57"/>
      <c r="I192" s="57" t="s">
        <v>21</v>
      </c>
      <c r="J192" s="57"/>
      <c r="K192" s="57"/>
      <c r="L192" s="57">
        <v>3</v>
      </c>
      <c r="M192" s="57">
        <f>565*L192</f>
        <v>1695</v>
      </c>
      <c r="N192" s="57">
        <f>565*F192</f>
        <v>1695</v>
      </c>
      <c r="O192" s="57" t="b">
        <v>1</v>
      </c>
      <c r="P192" s="57" t="s">
        <v>27</v>
      </c>
      <c r="Q192" s="57" t="s">
        <v>23</v>
      </c>
      <c r="R192" s="57" t="e">
        <f>VLOOKUP(#REF!,整户取消!#REF!,1,FALSE)</f>
        <v>#REF!</v>
      </c>
    </row>
    <row r="193" s="31" customFormat="1" spans="1:18">
      <c r="A193" s="57">
        <v>9110</v>
      </c>
      <c r="B193" s="57"/>
      <c r="C193" s="57" t="s">
        <v>418</v>
      </c>
      <c r="D193" s="57" t="s">
        <v>419</v>
      </c>
      <c r="E193" s="57">
        <v>7</v>
      </c>
      <c r="F193" s="57">
        <v>4</v>
      </c>
      <c r="G193" s="57"/>
      <c r="H193" s="57"/>
      <c r="I193" s="57" t="s">
        <v>21</v>
      </c>
      <c r="J193" s="57"/>
      <c r="K193" s="57"/>
      <c r="L193" s="57">
        <v>4</v>
      </c>
      <c r="M193" s="57">
        <f>565*L193</f>
        <v>2260</v>
      </c>
      <c r="N193" s="57">
        <f>565*F193</f>
        <v>2260</v>
      </c>
      <c r="O193" s="57" t="b">
        <v>1</v>
      </c>
      <c r="P193" s="57" t="s">
        <v>27</v>
      </c>
      <c r="Q193" s="57" t="s">
        <v>23</v>
      </c>
      <c r="R193" s="57" t="e">
        <f>VLOOKUP(#REF!,整户取消!#REF!,1,FALSE)</f>
        <v>#REF!</v>
      </c>
    </row>
    <row r="194" s="31" customFormat="1" spans="1:18">
      <c r="A194" s="57">
        <v>9111</v>
      </c>
      <c r="B194" s="57"/>
      <c r="C194" s="57" t="s">
        <v>420</v>
      </c>
      <c r="D194" s="57" t="s">
        <v>421</v>
      </c>
      <c r="E194" s="57">
        <v>6</v>
      </c>
      <c r="F194" s="57">
        <v>1</v>
      </c>
      <c r="G194" s="57"/>
      <c r="H194" s="57"/>
      <c r="I194" s="57" t="s">
        <v>67</v>
      </c>
      <c r="J194" s="57"/>
      <c r="K194" s="57"/>
      <c r="L194" s="57">
        <v>1</v>
      </c>
      <c r="M194" s="57">
        <f>400*L194</f>
        <v>400</v>
      </c>
      <c r="N194" s="57">
        <f>400*F194</f>
        <v>400</v>
      </c>
      <c r="O194" s="57" t="b">
        <v>0</v>
      </c>
      <c r="P194" s="57" t="s">
        <v>22</v>
      </c>
      <c r="Q194" s="57" t="s">
        <v>23</v>
      </c>
      <c r="R194" s="57" t="e">
        <f>VLOOKUP(#REF!,整户取消!#REF!,1,FALSE)</f>
        <v>#REF!</v>
      </c>
    </row>
    <row r="195" s="31" customFormat="1" spans="1:18">
      <c r="A195" s="57">
        <v>9112</v>
      </c>
      <c r="B195" s="57"/>
      <c r="C195" s="57" t="s">
        <v>418</v>
      </c>
      <c r="D195" s="57" t="s">
        <v>422</v>
      </c>
      <c r="E195" s="57">
        <v>3</v>
      </c>
      <c r="F195" s="57">
        <v>2</v>
      </c>
      <c r="G195" s="57"/>
      <c r="H195" s="57"/>
      <c r="I195" s="57" t="s">
        <v>67</v>
      </c>
      <c r="J195" s="57"/>
      <c r="K195" s="57"/>
      <c r="L195" s="57">
        <v>2</v>
      </c>
      <c r="M195" s="57">
        <f>400*L195</f>
        <v>800</v>
      </c>
      <c r="N195" s="57">
        <f>400*F195</f>
        <v>800</v>
      </c>
      <c r="O195" s="57" t="b">
        <v>0</v>
      </c>
      <c r="P195" s="57" t="s">
        <v>185</v>
      </c>
      <c r="Q195" s="57" t="s">
        <v>23</v>
      </c>
      <c r="R195" s="57" t="e">
        <f>VLOOKUP(#REF!,整户取消!#REF!,1,FALSE)</f>
        <v>#REF!</v>
      </c>
    </row>
    <row r="196" s="31" customFormat="1" spans="1:18">
      <c r="A196" s="57">
        <v>9113</v>
      </c>
      <c r="B196" s="57"/>
      <c r="C196" s="57" t="s">
        <v>423</v>
      </c>
      <c r="D196" s="57" t="s">
        <v>424</v>
      </c>
      <c r="E196" s="57">
        <v>7</v>
      </c>
      <c r="F196" s="57">
        <v>2</v>
      </c>
      <c r="G196" s="57"/>
      <c r="H196" s="57"/>
      <c r="I196" s="57" t="s">
        <v>67</v>
      </c>
      <c r="J196" s="57"/>
      <c r="K196" s="57"/>
      <c r="L196" s="57">
        <v>2</v>
      </c>
      <c r="M196" s="57">
        <f>400*L196</f>
        <v>800</v>
      </c>
      <c r="N196" s="57">
        <f>400*F196</f>
        <v>800</v>
      </c>
      <c r="O196" s="57" t="b">
        <v>0</v>
      </c>
      <c r="P196" s="57" t="e">
        <v>#N/A</v>
      </c>
      <c r="Q196" s="57" t="s">
        <v>23</v>
      </c>
      <c r="R196" s="57" t="e">
        <f>VLOOKUP(#REF!,整户取消!#REF!,1,FALSE)</f>
        <v>#REF!</v>
      </c>
    </row>
    <row r="197" s="31" customFormat="1" spans="1:18">
      <c r="A197" s="57">
        <v>9114</v>
      </c>
      <c r="B197" s="57"/>
      <c r="C197" s="57" t="s">
        <v>425</v>
      </c>
      <c r="D197" s="57" t="s">
        <v>426</v>
      </c>
      <c r="E197" s="57">
        <v>2</v>
      </c>
      <c r="F197" s="57">
        <v>2</v>
      </c>
      <c r="G197" s="57"/>
      <c r="H197" s="57"/>
      <c r="I197" s="57" t="s">
        <v>21</v>
      </c>
      <c r="J197" s="57"/>
      <c r="K197" s="57"/>
      <c r="L197" s="57">
        <v>2</v>
      </c>
      <c r="M197" s="57">
        <f>565*L197</f>
        <v>1130</v>
      </c>
      <c r="N197" s="57">
        <f>565*F197</f>
        <v>1130</v>
      </c>
      <c r="O197" s="57" t="b">
        <v>1</v>
      </c>
      <c r="P197" s="57" t="s">
        <v>27</v>
      </c>
      <c r="Q197" s="57" t="s">
        <v>23</v>
      </c>
      <c r="R197" s="57" t="e">
        <f>VLOOKUP(#REF!,整户取消!#REF!,1,FALSE)</f>
        <v>#REF!</v>
      </c>
    </row>
    <row r="198" s="31" customFormat="1" spans="1:18">
      <c r="A198" s="57">
        <v>9115</v>
      </c>
      <c r="B198" s="57"/>
      <c r="C198" s="57" t="s">
        <v>427</v>
      </c>
      <c r="D198" s="57" t="s">
        <v>428</v>
      </c>
      <c r="E198" s="57">
        <v>5</v>
      </c>
      <c r="F198" s="57">
        <v>4</v>
      </c>
      <c r="G198" s="57"/>
      <c r="H198" s="57"/>
      <c r="I198" s="57" t="s">
        <v>21</v>
      </c>
      <c r="J198" s="57"/>
      <c r="K198" s="57"/>
      <c r="L198" s="57">
        <v>4</v>
      </c>
      <c r="M198" s="57">
        <f>565*L198</f>
        <v>2260</v>
      </c>
      <c r="N198" s="57">
        <f>565*F198</f>
        <v>2260</v>
      </c>
      <c r="O198" s="57" t="b">
        <v>0</v>
      </c>
      <c r="P198" s="57" t="s">
        <v>27</v>
      </c>
      <c r="Q198" s="57" t="s">
        <v>23</v>
      </c>
      <c r="R198" s="57" t="e">
        <f>VLOOKUP(#REF!,整户取消!#REF!,1,FALSE)</f>
        <v>#REF!</v>
      </c>
    </row>
    <row r="199" s="31" customFormat="1" spans="1:18">
      <c r="A199" s="57">
        <v>9116</v>
      </c>
      <c r="B199" s="57"/>
      <c r="C199" s="57" t="s">
        <v>429</v>
      </c>
      <c r="D199" s="57" t="s">
        <v>430</v>
      </c>
      <c r="E199" s="57">
        <v>5</v>
      </c>
      <c r="F199" s="57">
        <v>4</v>
      </c>
      <c r="G199" s="57"/>
      <c r="H199" s="57"/>
      <c r="I199" s="57" t="s">
        <v>21</v>
      </c>
      <c r="J199" s="57"/>
      <c r="K199" s="57"/>
      <c r="L199" s="57">
        <v>4</v>
      </c>
      <c r="M199" s="57">
        <f>565*L199</f>
        <v>2260</v>
      </c>
      <c r="N199" s="57">
        <f>565*F199</f>
        <v>2260</v>
      </c>
      <c r="O199" s="57" t="b">
        <v>0</v>
      </c>
      <c r="P199" s="57" t="s">
        <v>27</v>
      </c>
      <c r="Q199" s="57" t="s">
        <v>23</v>
      </c>
      <c r="R199" s="57" t="e">
        <f>VLOOKUP(#REF!,整户取消!#REF!,1,FALSE)</f>
        <v>#REF!</v>
      </c>
    </row>
    <row r="200" s="31" customFormat="1" spans="1:18">
      <c r="A200" s="57">
        <v>9117</v>
      </c>
      <c r="B200" s="57"/>
      <c r="C200" s="57" t="s">
        <v>431</v>
      </c>
      <c r="D200" s="57" t="s">
        <v>432</v>
      </c>
      <c r="E200" s="57">
        <v>5</v>
      </c>
      <c r="F200" s="57">
        <v>1</v>
      </c>
      <c r="G200" s="57"/>
      <c r="H200" s="57"/>
      <c r="I200" s="57" t="s">
        <v>21</v>
      </c>
      <c r="J200" s="57"/>
      <c r="K200" s="57"/>
      <c r="L200" s="57">
        <v>1</v>
      </c>
      <c r="M200" s="57">
        <f>565*L200</f>
        <v>565</v>
      </c>
      <c r="N200" s="57">
        <f>565*F200</f>
        <v>565</v>
      </c>
      <c r="O200" s="57" t="b">
        <v>0</v>
      </c>
      <c r="P200" s="57" t="s">
        <v>22</v>
      </c>
      <c r="Q200" s="57" t="s">
        <v>23</v>
      </c>
      <c r="R200" s="57" t="e">
        <f>VLOOKUP(#REF!,整户取消!#REF!,1,FALSE)</f>
        <v>#REF!</v>
      </c>
    </row>
    <row r="201" s="31" customFormat="1" spans="1:18">
      <c r="A201" s="57">
        <v>9118</v>
      </c>
      <c r="B201" s="57"/>
      <c r="C201" s="57" t="s">
        <v>433</v>
      </c>
      <c r="D201" s="57" t="s">
        <v>434</v>
      </c>
      <c r="E201" s="57">
        <v>2</v>
      </c>
      <c r="F201" s="57">
        <v>1</v>
      </c>
      <c r="G201" s="57"/>
      <c r="H201" s="57"/>
      <c r="I201" s="57" t="s">
        <v>67</v>
      </c>
      <c r="J201" s="57"/>
      <c r="K201" s="57"/>
      <c r="L201" s="57">
        <v>1</v>
      </c>
      <c r="M201" s="57">
        <f>400*L201</f>
        <v>400</v>
      </c>
      <c r="N201" s="57">
        <f>400*F201</f>
        <v>400</v>
      </c>
      <c r="O201" s="57" t="b">
        <v>0</v>
      </c>
      <c r="P201" s="57" t="s">
        <v>22</v>
      </c>
      <c r="Q201" s="57" t="s">
        <v>23</v>
      </c>
      <c r="R201" s="57" t="e">
        <f>VLOOKUP(#REF!,整户取消!#REF!,1,FALSE)</f>
        <v>#REF!</v>
      </c>
    </row>
    <row r="202" s="31" customFormat="1" spans="1:18">
      <c r="A202" s="57">
        <v>9119</v>
      </c>
      <c r="B202" s="57"/>
      <c r="C202" s="57" t="s">
        <v>435</v>
      </c>
      <c r="D202" s="57" t="s">
        <v>436</v>
      </c>
      <c r="E202" s="57">
        <v>4</v>
      </c>
      <c r="F202" s="57">
        <v>4</v>
      </c>
      <c r="G202" s="57"/>
      <c r="H202" s="57"/>
      <c r="I202" s="57" t="s">
        <v>21</v>
      </c>
      <c r="J202" s="57"/>
      <c r="K202" s="57"/>
      <c r="L202" s="57">
        <v>4</v>
      </c>
      <c r="M202" s="57">
        <f>565*L202</f>
        <v>2260</v>
      </c>
      <c r="N202" s="57">
        <f>565*F202</f>
        <v>2260</v>
      </c>
      <c r="O202" s="57" t="b">
        <v>1</v>
      </c>
      <c r="P202" s="57" t="s">
        <v>185</v>
      </c>
      <c r="Q202" s="57" t="s">
        <v>23</v>
      </c>
      <c r="R202" s="57" t="e">
        <f>VLOOKUP(#REF!,整户取消!#REF!,1,FALSE)</f>
        <v>#REF!</v>
      </c>
    </row>
    <row r="203" s="31" customFormat="1" spans="1:18">
      <c r="A203" s="57">
        <v>9120</v>
      </c>
      <c r="B203" s="57"/>
      <c r="C203" s="57" t="s">
        <v>437</v>
      </c>
      <c r="D203" s="57" t="s">
        <v>438</v>
      </c>
      <c r="E203" s="57">
        <v>3</v>
      </c>
      <c r="F203" s="57">
        <v>3</v>
      </c>
      <c r="G203" s="57"/>
      <c r="H203" s="57"/>
      <c r="I203" s="57" t="s">
        <v>21</v>
      </c>
      <c r="J203" s="57"/>
      <c r="K203" s="57"/>
      <c r="L203" s="57">
        <v>3</v>
      </c>
      <c r="M203" s="57">
        <f>565*L203</f>
        <v>1695</v>
      </c>
      <c r="N203" s="57">
        <f>565*F203</f>
        <v>1695</v>
      </c>
      <c r="O203" s="57" t="b">
        <v>0</v>
      </c>
      <c r="P203" s="57" t="s">
        <v>22</v>
      </c>
      <c r="Q203" s="57" t="s">
        <v>23</v>
      </c>
      <c r="R203" s="57" t="e">
        <f>VLOOKUP(#REF!,整户取消!#REF!,1,FALSE)</f>
        <v>#REF!</v>
      </c>
    </row>
    <row r="204" s="31" customFormat="1" spans="1:18">
      <c r="A204" s="57">
        <v>9121</v>
      </c>
      <c r="B204" s="57"/>
      <c r="C204" s="57" t="s">
        <v>439</v>
      </c>
      <c r="D204" s="57" t="s">
        <v>440</v>
      </c>
      <c r="E204" s="57">
        <v>5</v>
      </c>
      <c r="F204" s="57">
        <v>5</v>
      </c>
      <c r="G204" s="57"/>
      <c r="H204" s="57"/>
      <c r="I204" s="57" t="s">
        <v>21</v>
      </c>
      <c r="J204" s="57"/>
      <c r="K204" s="57"/>
      <c r="L204" s="57">
        <v>5</v>
      </c>
      <c r="M204" s="57">
        <f>565*L204</f>
        <v>2825</v>
      </c>
      <c r="N204" s="57">
        <f>565*F204</f>
        <v>2825</v>
      </c>
      <c r="O204" s="57" t="b">
        <v>1</v>
      </c>
      <c r="P204" s="57" t="s">
        <v>27</v>
      </c>
      <c r="Q204" s="57" t="s">
        <v>23</v>
      </c>
      <c r="R204" s="57" t="e">
        <f>VLOOKUP(#REF!,整户取消!#REF!,1,FALSE)</f>
        <v>#REF!</v>
      </c>
    </row>
    <row r="205" s="31" customFormat="1" spans="1:18">
      <c r="A205" s="57">
        <v>9122</v>
      </c>
      <c r="B205" s="57"/>
      <c r="C205" s="57" t="s">
        <v>441</v>
      </c>
      <c r="D205" s="57" t="s">
        <v>442</v>
      </c>
      <c r="E205" s="57">
        <v>5</v>
      </c>
      <c r="F205" s="57">
        <v>3</v>
      </c>
      <c r="G205" s="57"/>
      <c r="H205" s="57"/>
      <c r="I205" s="57" t="s">
        <v>21</v>
      </c>
      <c r="J205" s="57"/>
      <c r="K205" s="57"/>
      <c r="L205" s="57">
        <v>3</v>
      </c>
      <c r="M205" s="57">
        <f>565*L205</f>
        <v>1695</v>
      </c>
      <c r="N205" s="57">
        <f>565*F205</f>
        <v>1695</v>
      </c>
      <c r="O205" s="57" t="b">
        <v>0</v>
      </c>
      <c r="P205" s="57" t="s">
        <v>22</v>
      </c>
      <c r="Q205" s="57" t="s">
        <v>23</v>
      </c>
      <c r="R205" s="57" t="e">
        <f>VLOOKUP(#REF!,整户取消!#REF!,1,FALSE)</f>
        <v>#REF!</v>
      </c>
    </row>
    <row r="206" s="31" customFormat="1" spans="1:18">
      <c r="A206" s="57">
        <v>9123</v>
      </c>
      <c r="B206" s="57"/>
      <c r="C206" s="57" t="s">
        <v>413</v>
      </c>
      <c r="D206" s="57" t="s">
        <v>443</v>
      </c>
      <c r="E206" s="57">
        <v>3</v>
      </c>
      <c r="F206" s="57">
        <v>2</v>
      </c>
      <c r="G206" s="57"/>
      <c r="H206" s="57"/>
      <c r="I206" s="57" t="s">
        <v>67</v>
      </c>
      <c r="J206" s="57"/>
      <c r="K206" s="57"/>
      <c r="L206" s="57">
        <v>2</v>
      </c>
      <c r="M206" s="57">
        <f>400*L206</f>
        <v>800</v>
      </c>
      <c r="N206" s="57">
        <f>400*F206</f>
        <v>800</v>
      </c>
      <c r="O206" s="57" t="b">
        <v>0</v>
      </c>
      <c r="P206" s="57" t="s">
        <v>185</v>
      </c>
      <c r="Q206" s="57" t="s">
        <v>23</v>
      </c>
      <c r="R206" s="57" t="e">
        <f>VLOOKUP(#REF!,整户取消!#REF!,1,FALSE)</f>
        <v>#REF!</v>
      </c>
    </row>
    <row r="207" s="31" customFormat="1" spans="1:18">
      <c r="A207" s="57">
        <v>9124</v>
      </c>
      <c r="B207" s="57"/>
      <c r="C207" s="57" t="s">
        <v>444</v>
      </c>
      <c r="D207" s="57" t="s">
        <v>445</v>
      </c>
      <c r="E207" s="57">
        <v>4</v>
      </c>
      <c r="F207" s="57">
        <v>3</v>
      </c>
      <c r="G207" s="57"/>
      <c r="H207" s="57"/>
      <c r="I207" s="57" t="s">
        <v>67</v>
      </c>
      <c r="J207" s="57"/>
      <c r="K207" s="57"/>
      <c r="L207" s="57">
        <v>3</v>
      </c>
      <c r="M207" s="57">
        <f>400*L207</f>
        <v>1200</v>
      </c>
      <c r="N207" s="57">
        <f>400*F207</f>
        <v>1200</v>
      </c>
      <c r="O207" s="57" t="b">
        <v>0</v>
      </c>
      <c r="P207" s="57" t="s">
        <v>90</v>
      </c>
      <c r="Q207" s="57" t="s">
        <v>23</v>
      </c>
      <c r="R207" s="57" t="e">
        <f>VLOOKUP(#REF!,整户取消!#REF!,1,FALSE)</f>
        <v>#REF!</v>
      </c>
    </row>
    <row r="208" s="31" customFormat="1" spans="1:18">
      <c r="A208" s="57">
        <v>9125</v>
      </c>
      <c r="B208" s="57"/>
      <c r="C208" s="57" t="s">
        <v>446</v>
      </c>
      <c r="D208" s="57" t="s">
        <v>447</v>
      </c>
      <c r="E208" s="57">
        <v>2</v>
      </c>
      <c r="F208" s="57">
        <v>2</v>
      </c>
      <c r="G208" s="57"/>
      <c r="H208" s="57"/>
      <c r="I208" s="57" t="s">
        <v>31</v>
      </c>
      <c r="J208" s="57">
        <v>2</v>
      </c>
      <c r="K208" s="57">
        <f>765*J208</f>
        <v>1530</v>
      </c>
      <c r="L208" s="57"/>
      <c r="M208" s="57"/>
      <c r="N208" s="57">
        <f>765*F208</f>
        <v>1530</v>
      </c>
      <c r="O208" s="57" t="b">
        <v>1</v>
      </c>
      <c r="P208" s="57" t="s">
        <v>22</v>
      </c>
      <c r="Q208" s="57" t="s">
        <v>23</v>
      </c>
      <c r="R208" s="57" t="e">
        <f>VLOOKUP(#REF!,整户取消!#REF!,1,FALSE)</f>
        <v>#REF!</v>
      </c>
    </row>
    <row r="209" s="31" customFormat="1" spans="1:18">
      <c r="A209" s="57">
        <v>9126</v>
      </c>
      <c r="B209" s="57"/>
      <c r="C209" s="57" t="s">
        <v>448</v>
      </c>
      <c r="D209" s="57" t="s">
        <v>195</v>
      </c>
      <c r="E209" s="57">
        <v>4</v>
      </c>
      <c r="F209" s="57">
        <v>2</v>
      </c>
      <c r="G209" s="57"/>
      <c r="H209" s="57"/>
      <c r="I209" s="57" t="s">
        <v>67</v>
      </c>
      <c r="J209" s="57"/>
      <c r="K209" s="57"/>
      <c r="L209" s="57">
        <v>2</v>
      </c>
      <c r="M209" s="57">
        <f>400*L209</f>
        <v>800</v>
      </c>
      <c r="N209" s="57">
        <f>400*F209</f>
        <v>800</v>
      </c>
      <c r="O209" s="57" t="b">
        <v>0</v>
      </c>
      <c r="P209" s="57" t="s">
        <v>185</v>
      </c>
      <c r="Q209" s="57" t="s">
        <v>23</v>
      </c>
      <c r="R209" s="57" t="e">
        <f>VLOOKUP(#REF!,整户取消!#REF!,1,FALSE)</f>
        <v>#REF!</v>
      </c>
    </row>
    <row r="210" s="31" customFormat="1" spans="1:18">
      <c r="A210" s="57">
        <v>9127</v>
      </c>
      <c r="B210" s="57"/>
      <c r="C210" s="57" t="s">
        <v>449</v>
      </c>
      <c r="D210" s="57" t="s">
        <v>450</v>
      </c>
      <c r="E210" s="57">
        <v>8</v>
      </c>
      <c r="F210" s="57">
        <v>3</v>
      </c>
      <c r="G210" s="57"/>
      <c r="H210" s="57"/>
      <c r="I210" s="57" t="s">
        <v>21</v>
      </c>
      <c r="J210" s="57"/>
      <c r="K210" s="57"/>
      <c r="L210" s="57">
        <v>3</v>
      </c>
      <c r="M210" s="57">
        <f>565*L210</f>
        <v>1695</v>
      </c>
      <c r="N210" s="57">
        <f>565*F210</f>
        <v>1695</v>
      </c>
      <c r="O210" s="57" t="b">
        <v>0</v>
      </c>
      <c r="P210" s="57" t="s">
        <v>27</v>
      </c>
      <c r="Q210" s="57" t="s">
        <v>23</v>
      </c>
      <c r="R210" s="57" t="e">
        <f>VLOOKUP(#REF!,整户取消!#REF!,1,FALSE)</f>
        <v>#REF!</v>
      </c>
    </row>
    <row r="211" s="31" customFormat="1" spans="1:18">
      <c r="A211" s="57">
        <v>9128</v>
      </c>
      <c r="B211" s="57"/>
      <c r="C211" s="57" t="s">
        <v>449</v>
      </c>
      <c r="D211" s="57" t="s">
        <v>451</v>
      </c>
      <c r="E211" s="57">
        <v>5</v>
      </c>
      <c r="F211" s="57">
        <v>4</v>
      </c>
      <c r="G211" s="57"/>
      <c r="H211" s="57"/>
      <c r="I211" s="57" t="s">
        <v>21</v>
      </c>
      <c r="J211" s="57"/>
      <c r="K211" s="57"/>
      <c r="L211" s="57">
        <v>4</v>
      </c>
      <c r="M211" s="57">
        <f>565*L211</f>
        <v>2260</v>
      </c>
      <c r="N211" s="57">
        <f>565*F211</f>
        <v>2260</v>
      </c>
      <c r="O211" s="57" t="b">
        <v>0</v>
      </c>
      <c r="P211" s="57" t="s">
        <v>22</v>
      </c>
      <c r="Q211" s="57" t="s">
        <v>23</v>
      </c>
      <c r="R211" s="57" t="e">
        <f>VLOOKUP(#REF!,整户取消!#REF!,1,FALSE)</f>
        <v>#REF!</v>
      </c>
    </row>
    <row r="212" s="31" customFormat="1" spans="1:18">
      <c r="A212" s="57">
        <v>9129</v>
      </c>
      <c r="B212" s="57"/>
      <c r="C212" s="57" t="s">
        <v>452</v>
      </c>
      <c r="D212" s="57" t="s">
        <v>453</v>
      </c>
      <c r="E212" s="57">
        <v>5</v>
      </c>
      <c r="F212" s="57">
        <v>1</v>
      </c>
      <c r="G212" s="57"/>
      <c r="H212" s="57"/>
      <c r="I212" s="57" t="s">
        <v>67</v>
      </c>
      <c r="J212" s="57"/>
      <c r="K212" s="57"/>
      <c r="L212" s="57">
        <v>1</v>
      </c>
      <c r="M212" s="57">
        <f>400*L212</f>
        <v>400</v>
      </c>
      <c r="N212" s="57">
        <f>400*F212</f>
        <v>400</v>
      </c>
      <c r="O212" s="57" t="b">
        <v>0</v>
      </c>
      <c r="P212" s="57" t="e">
        <v>#N/A</v>
      </c>
      <c r="Q212" s="57" t="s">
        <v>23</v>
      </c>
      <c r="R212" s="57" t="e">
        <f>VLOOKUP(#REF!,整户取消!#REF!,1,FALSE)</f>
        <v>#REF!</v>
      </c>
    </row>
    <row r="213" s="31" customFormat="1" spans="1:18">
      <c r="A213" s="57">
        <v>9130</v>
      </c>
      <c r="B213" s="57"/>
      <c r="C213" s="57" t="s">
        <v>454</v>
      </c>
      <c r="D213" s="57" t="s">
        <v>455</v>
      </c>
      <c r="E213" s="57">
        <v>5</v>
      </c>
      <c r="F213" s="57">
        <v>1</v>
      </c>
      <c r="G213" s="57"/>
      <c r="H213" s="57"/>
      <c r="I213" s="57" t="s">
        <v>67</v>
      </c>
      <c r="J213" s="57"/>
      <c r="K213" s="57"/>
      <c r="L213" s="57">
        <v>1</v>
      </c>
      <c r="M213" s="57">
        <f>400*L213</f>
        <v>400</v>
      </c>
      <c r="N213" s="57">
        <f>400*F213</f>
        <v>400</v>
      </c>
      <c r="O213" s="57" t="b">
        <v>0</v>
      </c>
      <c r="P213" s="57" t="s">
        <v>185</v>
      </c>
      <c r="Q213" s="57" t="s">
        <v>23</v>
      </c>
      <c r="R213" s="57" t="e">
        <f>VLOOKUP(#REF!,整户取消!#REF!,1,FALSE)</f>
        <v>#REF!</v>
      </c>
    </row>
    <row r="214" s="31" customFormat="1" spans="1:18">
      <c r="A214" s="57">
        <v>9131</v>
      </c>
      <c r="B214" s="57"/>
      <c r="C214" s="57" t="s">
        <v>456</v>
      </c>
      <c r="D214" s="57" t="s">
        <v>457</v>
      </c>
      <c r="E214" s="57">
        <v>1</v>
      </c>
      <c r="F214" s="57">
        <v>1</v>
      </c>
      <c r="G214" s="57"/>
      <c r="H214" s="57"/>
      <c r="I214" s="57" t="s">
        <v>21</v>
      </c>
      <c r="J214" s="57"/>
      <c r="K214" s="57"/>
      <c r="L214" s="57">
        <v>1</v>
      </c>
      <c r="M214" s="57">
        <f>565*L214</f>
        <v>565</v>
      </c>
      <c r="N214" s="57">
        <f>565*F214</f>
        <v>565</v>
      </c>
      <c r="O214" s="57" t="b">
        <v>1</v>
      </c>
      <c r="P214" s="57" t="s">
        <v>185</v>
      </c>
      <c r="Q214" s="57" t="s">
        <v>23</v>
      </c>
      <c r="R214" s="57" t="e">
        <f>VLOOKUP(#REF!,整户取消!#REF!,1,FALSE)</f>
        <v>#REF!</v>
      </c>
    </row>
    <row r="215" s="31" customFormat="1" spans="1:18">
      <c r="A215" s="57">
        <v>9132</v>
      </c>
      <c r="B215" s="57"/>
      <c r="C215" s="57" t="s">
        <v>458</v>
      </c>
      <c r="D215" s="57" t="s">
        <v>459</v>
      </c>
      <c r="E215" s="57">
        <v>5</v>
      </c>
      <c r="F215" s="57">
        <v>4</v>
      </c>
      <c r="G215" s="57"/>
      <c r="H215" s="57"/>
      <c r="I215" s="57" t="s">
        <v>107</v>
      </c>
      <c r="J215" s="57"/>
      <c r="K215" s="57"/>
      <c r="L215" s="57">
        <v>4</v>
      </c>
      <c r="M215" s="57">
        <f>295*L215</f>
        <v>1180</v>
      </c>
      <c r="N215" s="57">
        <f>295*F215</f>
        <v>1180</v>
      </c>
      <c r="O215" s="57" t="b">
        <v>0</v>
      </c>
      <c r="P215" s="57" t="s">
        <v>185</v>
      </c>
      <c r="Q215" s="57" t="s">
        <v>23</v>
      </c>
      <c r="R215" s="57" t="e">
        <f>VLOOKUP(#REF!,整户取消!#REF!,1,FALSE)</f>
        <v>#REF!</v>
      </c>
    </row>
    <row r="216" s="31" customFormat="1" spans="1:18">
      <c r="A216" s="57">
        <v>9133</v>
      </c>
      <c r="B216" s="57"/>
      <c r="C216" s="57" t="s">
        <v>420</v>
      </c>
      <c r="D216" s="57" t="s">
        <v>460</v>
      </c>
      <c r="E216" s="57">
        <v>3</v>
      </c>
      <c r="F216" s="57">
        <v>3</v>
      </c>
      <c r="G216" s="57"/>
      <c r="H216" s="57"/>
      <c r="I216" s="57" t="s">
        <v>107</v>
      </c>
      <c r="J216" s="57"/>
      <c r="K216" s="57"/>
      <c r="L216" s="57">
        <v>3</v>
      </c>
      <c r="M216" s="57">
        <f>295*L216</f>
        <v>885</v>
      </c>
      <c r="N216" s="57">
        <f>295*F216</f>
        <v>885</v>
      </c>
      <c r="O216" s="57" t="b">
        <v>0</v>
      </c>
      <c r="P216" s="57" t="s">
        <v>27</v>
      </c>
      <c r="Q216" s="57" t="s">
        <v>23</v>
      </c>
      <c r="R216" s="57" t="e">
        <f>VLOOKUP(#REF!,整户取消!#REF!,1,FALSE)</f>
        <v>#REF!</v>
      </c>
    </row>
    <row r="217" s="31" customFormat="1" spans="1:18">
      <c r="A217" s="57">
        <v>9134</v>
      </c>
      <c r="B217" s="57"/>
      <c r="C217" s="57" t="s">
        <v>461</v>
      </c>
      <c r="D217" s="57" t="s">
        <v>462</v>
      </c>
      <c r="E217" s="57">
        <v>5</v>
      </c>
      <c r="F217" s="57">
        <v>2</v>
      </c>
      <c r="G217" s="57"/>
      <c r="H217" s="57"/>
      <c r="I217" s="57" t="s">
        <v>21</v>
      </c>
      <c r="J217" s="57"/>
      <c r="K217" s="57"/>
      <c r="L217" s="57">
        <v>2</v>
      </c>
      <c r="M217" s="57">
        <f>565*L217</f>
        <v>1130</v>
      </c>
      <c r="N217" s="57">
        <f>565*F217</f>
        <v>1130</v>
      </c>
      <c r="O217" s="57" t="b">
        <v>0</v>
      </c>
      <c r="P217" s="57" t="e">
        <v>#N/A</v>
      </c>
      <c r="Q217" s="57" t="s">
        <v>23</v>
      </c>
      <c r="R217" s="57" t="e">
        <f>VLOOKUP(#REF!,整户取消!#REF!,1,FALSE)</f>
        <v>#REF!</v>
      </c>
    </row>
    <row r="218" s="31" customFormat="1" spans="1:18">
      <c r="A218" s="57">
        <v>9135</v>
      </c>
      <c r="B218" s="57"/>
      <c r="C218" s="57" t="s">
        <v>349</v>
      </c>
      <c r="D218" s="57" t="s">
        <v>463</v>
      </c>
      <c r="E218" s="57">
        <v>4</v>
      </c>
      <c r="F218" s="57">
        <v>2</v>
      </c>
      <c r="G218" s="57"/>
      <c r="H218" s="57"/>
      <c r="I218" s="57" t="s">
        <v>21</v>
      </c>
      <c r="J218" s="57"/>
      <c r="K218" s="57"/>
      <c r="L218" s="57">
        <v>2</v>
      </c>
      <c r="M218" s="57">
        <f>565*L218</f>
        <v>1130</v>
      </c>
      <c r="N218" s="57">
        <f>565*F218</f>
        <v>1130</v>
      </c>
      <c r="O218" s="57" t="b">
        <v>1</v>
      </c>
      <c r="P218" s="57" t="s">
        <v>90</v>
      </c>
      <c r="Q218" s="57" t="s">
        <v>23</v>
      </c>
      <c r="R218" s="57" t="e">
        <f>VLOOKUP(#REF!,整户取消!#REF!,1,FALSE)</f>
        <v>#REF!</v>
      </c>
    </row>
    <row r="219" s="31" customFormat="1" spans="1:18">
      <c r="A219" s="57">
        <v>9136</v>
      </c>
      <c r="B219" s="57"/>
      <c r="C219" s="57" t="s">
        <v>464</v>
      </c>
      <c r="D219" s="57" t="s">
        <v>465</v>
      </c>
      <c r="E219" s="57">
        <v>8</v>
      </c>
      <c r="F219" s="57">
        <v>3</v>
      </c>
      <c r="G219" s="57"/>
      <c r="H219" s="57"/>
      <c r="I219" s="57" t="s">
        <v>21</v>
      </c>
      <c r="J219" s="57"/>
      <c r="K219" s="57"/>
      <c r="L219" s="57">
        <v>3</v>
      </c>
      <c r="M219" s="57">
        <f>565*L219</f>
        <v>1695</v>
      </c>
      <c r="N219" s="57">
        <f>565*F219</f>
        <v>1695</v>
      </c>
      <c r="O219" s="57" t="b">
        <v>0</v>
      </c>
      <c r="P219" s="57" t="s">
        <v>185</v>
      </c>
      <c r="Q219" s="57" t="s">
        <v>23</v>
      </c>
      <c r="R219" s="57" t="e">
        <f>VLOOKUP(#REF!,整户取消!#REF!,1,FALSE)</f>
        <v>#REF!</v>
      </c>
    </row>
    <row r="220" s="31" customFormat="1" spans="1:18">
      <c r="A220" s="57">
        <v>9137</v>
      </c>
      <c r="B220" s="57" t="s">
        <v>137</v>
      </c>
      <c r="C220" s="57" t="s">
        <v>138</v>
      </c>
      <c r="D220" s="57" t="s">
        <v>466</v>
      </c>
      <c r="E220" s="57">
        <v>5</v>
      </c>
      <c r="F220" s="57">
        <v>1</v>
      </c>
      <c r="G220" s="57"/>
      <c r="H220" s="57"/>
      <c r="I220" s="57" t="s">
        <v>21</v>
      </c>
      <c r="J220" s="57"/>
      <c r="K220" s="57"/>
      <c r="L220" s="57">
        <v>1</v>
      </c>
      <c r="M220" s="57">
        <f>565*L220</f>
        <v>565</v>
      </c>
      <c r="N220" s="57">
        <f>565*F220</f>
        <v>565</v>
      </c>
      <c r="O220" s="57" t="b">
        <v>0</v>
      </c>
      <c r="P220" s="57" t="s">
        <v>27</v>
      </c>
      <c r="Q220" s="57" t="s">
        <v>23</v>
      </c>
      <c r="R220" s="57" t="e">
        <f>VLOOKUP(#REF!,整户取消!#REF!,1,FALSE)</f>
        <v>#REF!</v>
      </c>
    </row>
    <row r="221" s="31" customFormat="1" spans="1:18">
      <c r="A221" s="57">
        <v>9138</v>
      </c>
      <c r="B221" s="57" t="s">
        <v>134</v>
      </c>
      <c r="C221" s="57" t="s">
        <v>135</v>
      </c>
      <c r="D221" s="57" t="s">
        <v>467</v>
      </c>
      <c r="E221" s="57">
        <v>5</v>
      </c>
      <c r="F221" s="57">
        <v>4</v>
      </c>
      <c r="G221" s="57"/>
      <c r="H221" s="57"/>
      <c r="I221" s="57" t="s">
        <v>21</v>
      </c>
      <c r="J221" s="57"/>
      <c r="K221" s="57"/>
      <c r="L221" s="57">
        <v>4</v>
      </c>
      <c r="M221" s="57">
        <f>565*L221</f>
        <v>2260</v>
      </c>
      <c r="N221" s="57">
        <f>565*F221</f>
        <v>2260</v>
      </c>
      <c r="O221" s="57" t="b">
        <v>0</v>
      </c>
      <c r="P221" s="57" t="e">
        <v>#N/A</v>
      </c>
      <c r="Q221" s="57" t="s">
        <v>23</v>
      </c>
      <c r="R221" s="57" t="e">
        <f>VLOOKUP(#REF!,整户取消!#REF!,1,FALSE)</f>
        <v>#REF!</v>
      </c>
    </row>
    <row r="222" s="31" customFormat="1" spans="1:18">
      <c r="A222" s="57">
        <v>9139</v>
      </c>
      <c r="B222" s="57" t="s">
        <v>468</v>
      </c>
      <c r="C222" s="57" t="s">
        <v>469</v>
      </c>
      <c r="D222" s="57" t="s">
        <v>470</v>
      </c>
      <c r="E222" s="57">
        <v>5</v>
      </c>
      <c r="F222" s="57">
        <v>2</v>
      </c>
      <c r="G222" s="57"/>
      <c r="H222" s="57"/>
      <c r="I222" s="57" t="s">
        <v>67</v>
      </c>
      <c r="J222" s="57"/>
      <c r="K222" s="57"/>
      <c r="L222" s="57">
        <v>2</v>
      </c>
      <c r="M222" s="57">
        <f>400*L222</f>
        <v>800</v>
      </c>
      <c r="N222" s="57">
        <f>400*F222</f>
        <v>800</v>
      </c>
      <c r="O222" s="57" t="b">
        <v>0</v>
      </c>
      <c r="P222" s="57" t="s">
        <v>22</v>
      </c>
      <c r="Q222" s="57" t="s">
        <v>23</v>
      </c>
      <c r="R222" s="57" t="e">
        <f>VLOOKUP(#REF!,整户取消!#REF!,1,FALSE)</f>
        <v>#REF!</v>
      </c>
    </row>
    <row r="223" s="31" customFormat="1" spans="1:18">
      <c r="A223" s="57">
        <v>9140</v>
      </c>
      <c r="B223" s="57" t="s">
        <v>471</v>
      </c>
      <c r="C223" s="57" t="s">
        <v>472</v>
      </c>
      <c r="D223" s="57" t="s">
        <v>473</v>
      </c>
      <c r="E223" s="57">
        <v>6</v>
      </c>
      <c r="F223" s="57">
        <v>3</v>
      </c>
      <c r="G223" s="57"/>
      <c r="H223" s="57"/>
      <c r="I223" s="57" t="s">
        <v>67</v>
      </c>
      <c r="J223" s="57"/>
      <c r="K223" s="57"/>
      <c r="L223" s="57">
        <v>3</v>
      </c>
      <c r="M223" s="57">
        <f>400*L223</f>
        <v>1200</v>
      </c>
      <c r="N223" s="57">
        <f>400*F223</f>
        <v>1200</v>
      </c>
      <c r="O223" s="57" t="b">
        <v>0</v>
      </c>
      <c r="P223" s="57" t="e">
        <v>#N/A</v>
      </c>
      <c r="Q223" s="57" t="s">
        <v>23</v>
      </c>
      <c r="R223" s="57" t="e">
        <f>VLOOKUP(#REF!,整户取消!#REF!,1,FALSE)</f>
        <v>#REF!</v>
      </c>
    </row>
    <row r="224" s="31" customFormat="1" spans="1:18">
      <c r="A224" s="57">
        <v>9141</v>
      </c>
      <c r="B224" s="57" t="s">
        <v>128</v>
      </c>
      <c r="C224" s="57" t="s">
        <v>129</v>
      </c>
      <c r="D224" s="57" t="s">
        <v>281</v>
      </c>
      <c r="E224" s="57">
        <v>2</v>
      </c>
      <c r="F224" s="57">
        <v>2</v>
      </c>
      <c r="G224" s="57"/>
      <c r="H224" s="57">
        <v>1</v>
      </c>
      <c r="I224" s="57" t="s">
        <v>31</v>
      </c>
      <c r="J224" s="57">
        <v>2</v>
      </c>
      <c r="K224" s="57">
        <f>765*J224</f>
        <v>1530</v>
      </c>
      <c r="L224" s="57"/>
      <c r="M224" s="57"/>
      <c r="N224" s="57">
        <f>765*F224</f>
        <v>1530</v>
      </c>
      <c r="O224" s="57" t="b">
        <v>1</v>
      </c>
      <c r="P224" s="57" t="s">
        <v>90</v>
      </c>
      <c r="Q224" s="57" t="s">
        <v>23</v>
      </c>
      <c r="R224" s="57" t="e">
        <f>VLOOKUP(#REF!,整户取消!#REF!,1,FALSE)</f>
        <v>#REF!</v>
      </c>
    </row>
    <row r="225" s="31" customFormat="1" spans="1:18">
      <c r="A225" s="57">
        <v>9142</v>
      </c>
      <c r="B225" s="57" t="s">
        <v>273</v>
      </c>
      <c r="C225" s="57" t="s">
        <v>274</v>
      </c>
      <c r="D225" s="57" t="s">
        <v>474</v>
      </c>
      <c r="E225" s="57">
        <v>4</v>
      </c>
      <c r="F225" s="57">
        <v>2</v>
      </c>
      <c r="G225" s="57"/>
      <c r="H225" s="57">
        <v>1</v>
      </c>
      <c r="I225" s="57" t="s">
        <v>67</v>
      </c>
      <c r="J225" s="57"/>
      <c r="K225" s="57"/>
      <c r="L225" s="57">
        <v>2</v>
      </c>
      <c r="M225" s="57">
        <f>400*L225</f>
        <v>800</v>
      </c>
      <c r="N225" s="57">
        <f>400*F225</f>
        <v>800</v>
      </c>
      <c r="O225" s="57" t="b">
        <v>0</v>
      </c>
      <c r="P225" s="57" t="e">
        <v>#N/A</v>
      </c>
      <c r="Q225" s="57" t="s">
        <v>23</v>
      </c>
      <c r="R225" s="57" t="e">
        <f>VLOOKUP(#REF!,整户取消!#REF!,1,FALSE)</f>
        <v>#REF!</v>
      </c>
    </row>
    <row r="226" s="31" customFormat="1" spans="1:18">
      <c r="A226" s="57">
        <v>9143</v>
      </c>
      <c r="B226" s="57" t="s">
        <v>108</v>
      </c>
      <c r="C226" s="57" t="s">
        <v>109</v>
      </c>
      <c r="D226" s="57" t="s">
        <v>475</v>
      </c>
      <c r="E226" s="57">
        <v>4</v>
      </c>
      <c r="F226" s="57">
        <v>3</v>
      </c>
      <c r="G226" s="57">
        <v>1</v>
      </c>
      <c r="H226" s="57">
        <v>1</v>
      </c>
      <c r="I226" s="57" t="s">
        <v>21</v>
      </c>
      <c r="J226" s="57"/>
      <c r="K226" s="57"/>
      <c r="L226" s="57">
        <v>3</v>
      </c>
      <c r="M226" s="57">
        <f>565*L226</f>
        <v>1695</v>
      </c>
      <c r="N226" s="57">
        <f>565*F226</f>
        <v>1695</v>
      </c>
      <c r="O226" s="57" t="b">
        <v>0</v>
      </c>
      <c r="P226" s="57" t="s">
        <v>90</v>
      </c>
      <c r="Q226" s="57" t="s">
        <v>23</v>
      </c>
      <c r="R226" s="57" t="e">
        <f>VLOOKUP(#REF!,整户取消!#REF!,1,FALSE)</f>
        <v>#REF!</v>
      </c>
    </row>
    <row r="227" s="31" customFormat="1" spans="1:18">
      <c r="A227" s="57">
        <v>9144</v>
      </c>
      <c r="B227" s="57"/>
      <c r="C227" s="57" t="s">
        <v>56</v>
      </c>
      <c r="D227" s="57" t="s">
        <v>476</v>
      </c>
      <c r="E227" s="57">
        <v>6</v>
      </c>
      <c r="F227" s="57">
        <v>4</v>
      </c>
      <c r="G227" s="57"/>
      <c r="H227" s="57">
        <v>2</v>
      </c>
      <c r="I227" s="57" t="s">
        <v>21</v>
      </c>
      <c r="J227" s="57"/>
      <c r="K227" s="57"/>
      <c r="L227" s="57">
        <v>4</v>
      </c>
      <c r="M227" s="57">
        <f>565*L227</f>
        <v>2260</v>
      </c>
      <c r="N227" s="57">
        <f>565*F227</f>
        <v>2260</v>
      </c>
      <c r="O227" s="57" t="b">
        <v>0</v>
      </c>
      <c r="P227" s="57" t="s">
        <v>22</v>
      </c>
      <c r="Q227" s="57" t="s">
        <v>23</v>
      </c>
      <c r="R227" s="57" t="e">
        <f>VLOOKUP(#REF!,整户取消!#REF!,1,FALSE)</f>
        <v>#REF!</v>
      </c>
    </row>
    <row r="228" s="31" customFormat="1" spans="1:18">
      <c r="A228" s="57">
        <v>9145</v>
      </c>
      <c r="B228" s="57"/>
      <c r="C228" s="57" t="s">
        <v>29</v>
      </c>
      <c r="D228" s="57" t="s">
        <v>477</v>
      </c>
      <c r="E228" s="57">
        <v>3</v>
      </c>
      <c r="F228" s="57">
        <v>1</v>
      </c>
      <c r="G228" s="57"/>
      <c r="H228" s="57"/>
      <c r="I228" s="57" t="s">
        <v>67</v>
      </c>
      <c r="J228" s="57"/>
      <c r="K228" s="57"/>
      <c r="L228" s="57">
        <v>1</v>
      </c>
      <c r="M228" s="57">
        <f>400*L228</f>
        <v>400</v>
      </c>
      <c r="N228" s="57">
        <f>400*F228</f>
        <v>400</v>
      </c>
      <c r="O228" s="57" t="b">
        <v>0</v>
      </c>
      <c r="P228" s="57" t="e">
        <v>#N/A</v>
      </c>
      <c r="Q228" s="57" t="s">
        <v>23</v>
      </c>
      <c r="R228" s="57" t="e">
        <f>VLOOKUP(#REF!,整户取消!#REF!,1,FALSE)</f>
        <v>#REF!</v>
      </c>
    </row>
    <row r="229" s="31" customFormat="1" spans="1:18">
      <c r="A229" s="57">
        <v>9146</v>
      </c>
      <c r="B229" s="57"/>
      <c r="C229" s="57" t="s">
        <v>123</v>
      </c>
      <c r="D229" s="57" t="s">
        <v>478</v>
      </c>
      <c r="E229" s="57">
        <v>6</v>
      </c>
      <c r="F229" s="57">
        <v>5</v>
      </c>
      <c r="G229" s="57"/>
      <c r="H229" s="57">
        <v>1</v>
      </c>
      <c r="I229" s="57" t="s">
        <v>67</v>
      </c>
      <c r="J229" s="57"/>
      <c r="K229" s="57"/>
      <c r="L229" s="57">
        <v>5</v>
      </c>
      <c r="M229" s="57">
        <f>400*L229</f>
        <v>2000</v>
      </c>
      <c r="N229" s="57">
        <f>400*F229</f>
        <v>2000</v>
      </c>
      <c r="O229" s="57" t="b">
        <v>0</v>
      </c>
      <c r="P229" s="57" t="e">
        <v>#N/A</v>
      </c>
      <c r="Q229" s="57" t="s">
        <v>23</v>
      </c>
      <c r="R229" s="57" t="e">
        <f>VLOOKUP(#REF!,整户取消!#REF!,1,FALSE)</f>
        <v>#REF!</v>
      </c>
    </row>
    <row r="230" s="31" customFormat="1" spans="1:18">
      <c r="A230" s="57">
        <v>9147</v>
      </c>
      <c r="B230" s="57"/>
      <c r="C230" s="57" t="s">
        <v>479</v>
      </c>
      <c r="D230" s="57" t="s">
        <v>480</v>
      </c>
      <c r="E230" s="57">
        <v>3</v>
      </c>
      <c r="F230" s="57">
        <v>3</v>
      </c>
      <c r="G230" s="57"/>
      <c r="H230" s="57"/>
      <c r="I230" s="57" t="s">
        <v>31</v>
      </c>
      <c r="J230" s="57">
        <v>3</v>
      </c>
      <c r="K230" s="57">
        <f>765*J230</f>
        <v>2295</v>
      </c>
      <c r="L230" s="57"/>
      <c r="M230" s="57"/>
      <c r="N230" s="57">
        <f>765*F230</f>
        <v>2295</v>
      </c>
      <c r="O230" s="57" t="b">
        <v>1</v>
      </c>
      <c r="P230" s="57" t="s">
        <v>185</v>
      </c>
      <c r="Q230" s="57" t="s">
        <v>23</v>
      </c>
      <c r="R230" s="57" t="e">
        <f>VLOOKUP(#REF!,整户取消!#REF!,1,FALSE)</f>
        <v>#REF!</v>
      </c>
    </row>
    <row r="231" s="31" customFormat="1" spans="1:18">
      <c r="A231" s="57">
        <v>9148</v>
      </c>
      <c r="B231" s="57"/>
      <c r="C231" s="57" t="s">
        <v>481</v>
      </c>
      <c r="D231" s="57" t="s">
        <v>482</v>
      </c>
      <c r="E231" s="57">
        <v>6</v>
      </c>
      <c r="F231" s="57">
        <v>3</v>
      </c>
      <c r="G231" s="57"/>
      <c r="H231" s="57">
        <v>1</v>
      </c>
      <c r="I231" s="57" t="s">
        <v>67</v>
      </c>
      <c r="J231" s="57"/>
      <c r="K231" s="57"/>
      <c r="L231" s="57">
        <v>3</v>
      </c>
      <c r="M231" s="57">
        <f>400*L231</f>
        <v>1200</v>
      </c>
      <c r="N231" s="57">
        <f>400*F231</f>
        <v>1200</v>
      </c>
      <c r="O231" s="57" t="b">
        <v>0</v>
      </c>
      <c r="P231" s="57" t="s">
        <v>90</v>
      </c>
      <c r="Q231" s="57" t="s">
        <v>23</v>
      </c>
      <c r="R231" s="57" t="e">
        <f>VLOOKUP(#REF!,整户取消!#REF!,1,FALSE)</f>
        <v>#REF!</v>
      </c>
    </row>
    <row r="232" s="31" customFormat="1" spans="1:18">
      <c r="A232" s="57">
        <v>9149</v>
      </c>
      <c r="B232" s="57"/>
      <c r="C232" s="57" t="s">
        <v>59</v>
      </c>
      <c r="D232" s="57" t="s">
        <v>483</v>
      </c>
      <c r="E232" s="57">
        <v>3</v>
      </c>
      <c r="F232" s="57">
        <v>3</v>
      </c>
      <c r="G232" s="57"/>
      <c r="H232" s="57">
        <v>1</v>
      </c>
      <c r="I232" s="57" t="s">
        <v>21</v>
      </c>
      <c r="J232" s="57"/>
      <c r="K232" s="57"/>
      <c r="L232" s="57">
        <v>3</v>
      </c>
      <c r="M232" s="57">
        <f>565*L232</f>
        <v>1695</v>
      </c>
      <c r="N232" s="57">
        <f>565*F232</f>
        <v>1695</v>
      </c>
      <c r="O232" s="57" t="b">
        <v>1</v>
      </c>
      <c r="P232" s="57" t="s">
        <v>185</v>
      </c>
      <c r="Q232" s="57" t="s">
        <v>23</v>
      </c>
      <c r="R232" s="57" t="e">
        <f>VLOOKUP(#REF!,整户取消!#REF!,1,FALSE)</f>
        <v>#REF!</v>
      </c>
    </row>
    <row r="233" s="31" customFormat="1" spans="1:18">
      <c r="A233" s="57">
        <v>9150</v>
      </c>
      <c r="B233" s="57"/>
      <c r="C233" s="57" t="s">
        <v>112</v>
      </c>
      <c r="D233" s="57" t="s">
        <v>484</v>
      </c>
      <c r="E233" s="57">
        <v>3</v>
      </c>
      <c r="F233" s="57">
        <v>2</v>
      </c>
      <c r="G233" s="57"/>
      <c r="H233" s="57">
        <v>1</v>
      </c>
      <c r="I233" s="57" t="s">
        <v>67</v>
      </c>
      <c r="J233" s="57"/>
      <c r="K233" s="57"/>
      <c r="L233" s="57">
        <v>2</v>
      </c>
      <c r="M233" s="57">
        <f>400*L233</f>
        <v>800</v>
      </c>
      <c r="N233" s="57">
        <f>400*F233</f>
        <v>800</v>
      </c>
      <c r="O233" s="57" t="b">
        <v>0</v>
      </c>
      <c r="P233" s="57" t="e">
        <v>#N/A</v>
      </c>
      <c r="Q233" s="57" t="s">
        <v>23</v>
      </c>
      <c r="R233" s="57" t="e">
        <f>VLOOKUP(#REF!,整户取消!#REF!,1,FALSE)</f>
        <v>#REF!</v>
      </c>
    </row>
    <row r="234" s="31" customFormat="1" spans="1:18">
      <c r="A234" s="57">
        <v>9151</v>
      </c>
      <c r="B234" s="57"/>
      <c r="C234" s="57" t="s">
        <v>372</v>
      </c>
      <c r="D234" s="57" t="s">
        <v>485</v>
      </c>
      <c r="E234" s="57">
        <v>7</v>
      </c>
      <c r="F234" s="57">
        <v>6</v>
      </c>
      <c r="G234" s="57"/>
      <c r="H234" s="57">
        <v>1</v>
      </c>
      <c r="I234" s="57" t="s">
        <v>21</v>
      </c>
      <c r="J234" s="57"/>
      <c r="K234" s="57"/>
      <c r="L234" s="57">
        <v>6</v>
      </c>
      <c r="M234" s="57">
        <f>565*L234</f>
        <v>3390</v>
      </c>
      <c r="N234" s="57">
        <f>565*F234</f>
        <v>3390</v>
      </c>
      <c r="O234" s="57" t="b">
        <v>0</v>
      </c>
      <c r="P234" s="57" t="s">
        <v>90</v>
      </c>
      <c r="Q234" s="57" t="s">
        <v>23</v>
      </c>
      <c r="R234" s="57" t="e">
        <f>VLOOKUP(#REF!,整户取消!#REF!,1,FALSE)</f>
        <v>#REF!</v>
      </c>
    </row>
    <row r="235" s="31" customFormat="1" spans="1:18">
      <c r="A235" s="57">
        <v>9152</v>
      </c>
      <c r="B235" s="57"/>
      <c r="C235" s="57" t="s">
        <v>391</v>
      </c>
      <c r="D235" s="57" t="s">
        <v>486</v>
      </c>
      <c r="E235" s="57">
        <v>3</v>
      </c>
      <c r="F235" s="57">
        <v>3</v>
      </c>
      <c r="G235" s="57"/>
      <c r="H235" s="57">
        <v>1</v>
      </c>
      <c r="I235" s="57" t="s">
        <v>31</v>
      </c>
      <c r="J235" s="57">
        <v>3</v>
      </c>
      <c r="K235" s="57">
        <f>765*J235</f>
        <v>2295</v>
      </c>
      <c r="L235" s="57"/>
      <c r="M235" s="57"/>
      <c r="N235" s="57">
        <f>765*F235</f>
        <v>2295</v>
      </c>
      <c r="O235" s="57" t="b">
        <v>1</v>
      </c>
      <c r="P235" s="57" t="s">
        <v>90</v>
      </c>
      <c r="Q235" s="57" t="s">
        <v>23</v>
      </c>
      <c r="R235" s="57" t="e">
        <f>VLOOKUP(#REF!,整户取消!#REF!,1,FALSE)</f>
        <v>#REF!</v>
      </c>
    </row>
    <row r="236" s="31" customFormat="1" spans="1:18">
      <c r="A236" s="57">
        <v>9153</v>
      </c>
      <c r="B236" s="57"/>
      <c r="C236" s="57" t="s">
        <v>65</v>
      </c>
      <c r="D236" s="57" t="s">
        <v>487</v>
      </c>
      <c r="E236" s="57">
        <v>8</v>
      </c>
      <c r="F236" s="57">
        <v>3</v>
      </c>
      <c r="G236" s="57"/>
      <c r="H236" s="57"/>
      <c r="I236" s="57" t="s">
        <v>107</v>
      </c>
      <c r="J236" s="57"/>
      <c r="K236" s="57"/>
      <c r="L236" s="57">
        <v>3</v>
      </c>
      <c r="M236" s="57">
        <f>295*L236</f>
        <v>885</v>
      </c>
      <c r="N236" s="57">
        <f>295*F236</f>
        <v>885</v>
      </c>
      <c r="O236" s="57" t="b">
        <v>0</v>
      </c>
      <c r="P236" s="57" t="e">
        <v>#N/A</v>
      </c>
      <c r="Q236" s="57" t="s">
        <v>23</v>
      </c>
      <c r="R236" s="57" t="e">
        <f>VLOOKUP(#REF!,整户取消!#REF!,1,FALSE)</f>
        <v>#REF!</v>
      </c>
    </row>
    <row r="237" s="31" customFormat="1" spans="1:18">
      <c r="A237" s="57">
        <v>9154</v>
      </c>
      <c r="B237" s="57"/>
      <c r="C237" s="57" t="s">
        <v>488</v>
      </c>
      <c r="D237" s="57" t="s">
        <v>489</v>
      </c>
      <c r="E237" s="57">
        <v>4</v>
      </c>
      <c r="F237" s="57">
        <v>3</v>
      </c>
      <c r="G237" s="57"/>
      <c r="H237" s="57"/>
      <c r="I237" s="57" t="s">
        <v>67</v>
      </c>
      <c r="J237" s="57"/>
      <c r="K237" s="57"/>
      <c r="L237" s="57">
        <v>3</v>
      </c>
      <c r="M237" s="57">
        <f>400*L237</f>
        <v>1200</v>
      </c>
      <c r="N237" s="57">
        <f>400*F237</f>
        <v>1200</v>
      </c>
      <c r="O237" s="57" t="b">
        <v>0</v>
      </c>
      <c r="P237" s="57" t="s">
        <v>185</v>
      </c>
      <c r="Q237" s="57" t="s">
        <v>23</v>
      </c>
      <c r="R237" s="57" t="e">
        <f>VLOOKUP(#REF!,整户取消!#REF!,1,FALSE)</f>
        <v>#REF!</v>
      </c>
    </row>
    <row r="238" s="31" customFormat="1" spans="1:18">
      <c r="A238" s="57">
        <v>9155</v>
      </c>
      <c r="B238" s="57"/>
      <c r="C238" s="57" t="s">
        <v>490</v>
      </c>
      <c r="D238" s="57" t="s">
        <v>491</v>
      </c>
      <c r="E238" s="57">
        <v>8</v>
      </c>
      <c r="F238" s="57">
        <v>1</v>
      </c>
      <c r="G238" s="57"/>
      <c r="H238" s="57"/>
      <c r="I238" s="57" t="s">
        <v>67</v>
      </c>
      <c r="J238" s="57"/>
      <c r="K238" s="57"/>
      <c r="L238" s="57">
        <v>1</v>
      </c>
      <c r="M238" s="57">
        <f>400*L238</f>
        <v>400</v>
      </c>
      <c r="N238" s="57">
        <f>400*F238</f>
        <v>400</v>
      </c>
      <c r="O238" s="57" t="b">
        <v>0</v>
      </c>
      <c r="P238" s="57" t="e">
        <v>#N/A</v>
      </c>
      <c r="Q238" s="57" t="s">
        <v>23</v>
      </c>
      <c r="R238" s="57" t="e">
        <f>VLOOKUP(#REF!,整户取消!#REF!,1,FALSE)</f>
        <v>#REF!</v>
      </c>
    </row>
    <row r="239" s="31" customFormat="1" spans="1:18">
      <c r="A239" s="57">
        <v>9156</v>
      </c>
      <c r="B239" s="57"/>
      <c r="C239" s="57" t="s">
        <v>126</v>
      </c>
      <c r="D239" s="57" t="s">
        <v>492</v>
      </c>
      <c r="E239" s="57">
        <v>4</v>
      </c>
      <c r="F239" s="57">
        <v>2</v>
      </c>
      <c r="G239" s="57"/>
      <c r="H239" s="57"/>
      <c r="I239" s="57" t="s">
        <v>67</v>
      </c>
      <c r="J239" s="57"/>
      <c r="K239" s="57"/>
      <c r="L239" s="57">
        <v>2</v>
      </c>
      <c r="M239" s="57">
        <f>400*L239</f>
        <v>800</v>
      </c>
      <c r="N239" s="57">
        <f>400*F239</f>
        <v>800</v>
      </c>
      <c r="O239" s="57" t="b">
        <v>0</v>
      </c>
      <c r="P239" s="57" t="e">
        <v>#N/A</v>
      </c>
      <c r="Q239" s="57" t="s">
        <v>23</v>
      </c>
      <c r="R239" s="57" t="e">
        <f>VLOOKUP(#REF!,整户取消!#REF!,1,FALSE)</f>
        <v>#REF!</v>
      </c>
    </row>
    <row r="240" s="31" customFormat="1" spans="1:18">
      <c r="A240" s="57">
        <v>9157</v>
      </c>
      <c r="B240" s="57"/>
      <c r="C240" s="57" t="s">
        <v>62</v>
      </c>
      <c r="D240" s="57" t="s">
        <v>493</v>
      </c>
      <c r="E240" s="57">
        <v>2</v>
      </c>
      <c r="F240" s="57">
        <v>1</v>
      </c>
      <c r="G240" s="57"/>
      <c r="H240" s="57"/>
      <c r="I240" s="57" t="s">
        <v>67</v>
      </c>
      <c r="J240" s="57"/>
      <c r="K240" s="57"/>
      <c r="L240" s="57">
        <v>1</v>
      </c>
      <c r="M240" s="57">
        <f>400*L240</f>
        <v>400</v>
      </c>
      <c r="N240" s="57">
        <f>400*F240</f>
        <v>400</v>
      </c>
      <c r="O240" s="57" t="b">
        <v>0</v>
      </c>
      <c r="P240" s="57" t="s">
        <v>22</v>
      </c>
      <c r="Q240" s="57" t="s">
        <v>23</v>
      </c>
      <c r="R240" s="57" t="e">
        <f>VLOOKUP(#REF!,整户取消!#REF!,1,FALSE)</f>
        <v>#REF!</v>
      </c>
    </row>
    <row r="241" s="31" customFormat="1" spans="1:18">
      <c r="A241" s="57">
        <v>9158</v>
      </c>
      <c r="B241" s="57"/>
      <c r="C241" s="57" t="s">
        <v>494</v>
      </c>
      <c r="D241" s="57" t="s">
        <v>495</v>
      </c>
      <c r="E241" s="57">
        <v>5</v>
      </c>
      <c r="F241" s="57">
        <v>1</v>
      </c>
      <c r="G241" s="57"/>
      <c r="H241" s="57">
        <v>1</v>
      </c>
      <c r="I241" s="57" t="s">
        <v>107</v>
      </c>
      <c r="J241" s="57"/>
      <c r="K241" s="57"/>
      <c r="L241" s="57">
        <v>1</v>
      </c>
      <c r="M241" s="57">
        <f>295*L241</f>
        <v>295</v>
      </c>
      <c r="N241" s="57">
        <f>295*F241</f>
        <v>295</v>
      </c>
      <c r="O241" s="57" t="b">
        <v>0</v>
      </c>
      <c r="P241" s="57" t="e">
        <v>#N/A</v>
      </c>
      <c r="Q241" s="57" t="s">
        <v>23</v>
      </c>
      <c r="R241" s="57" t="e">
        <f>VLOOKUP(#REF!,整户取消!#REF!,1,FALSE)</f>
        <v>#REF!</v>
      </c>
    </row>
    <row r="242" s="31" customFormat="1" spans="1:18">
      <c r="A242" s="57">
        <v>9159</v>
      </c>
      <c r="B242" s="57"/>
      <c r="C242" s="57" t="s">
        <v>202</v>
      </c>
      <c r="D242" s="57" t="s">
        <v>496</v>
      </c>
      <c r="E242" s="57">
        <v>4</v>
      </c>
      <c r="F242" s="57">
        <v>4</v>
      </c>
      <c r="G242" s="57">
        <v>1</v>
      </c>
      <c r="H242" s="57"/>
      <c r="I242" s="57" t="s">
        <v>31</v>
      </c>
      <c r="J242" s="57">
        <v>4</v>
      </c>
      <c r="K242" s="57">
        <f>765*J242</f>
        <v>3060</v>
      </c>
      <c r="L242" s="57"/>
      <c r="M242" s="57"/>
      <c r="N242" s="57">
        <f>765*F242</f>
        <v>3060</v>
      </c>
      <c r="O242" s="57" t="b">
        <v>1</v>
      </c>
      <c r="P242" s="57" t="s">
        <v>27</v>
      </c>
      <c r="Q242" s="57" t="s">
        <v>23</v>
      </c>
      <c r="R242" s="57" t="e">
        <f>VLOOKUP(#REF!,整户取消!#REF!,1,FALSE)</f>
        <v>#REF!</v>
      </c>
    </row>
    <row r="243" s="31" customFormat="1" spans="1:18">
      <c r="A243" s="57">
        <v>9160</v>
      </c>
      <c r="B243" s="57"/>
      <c r="C243" s="57" t="s">
        <v>316</v>
      </c>
      <c r="D243" s="57" t="s">
        <v>497</v>
      </c>
      <c r="E243" s="57">
        <v>4</v>
      </c>
      <c r="F243" s="57">
        <v>2</v>
      </c>
      <c r="G243" s="57"/>
      <c r="H243" s="57"/>
      <c r="I243" s="57" t="s">
        <v>67</v>
      </c>
      <c r="J243" s="57"/>
      <c r="K243" s="57"/>
      <c r="L243" s="57">
        <v>2</v>
      </c>
      <c r="M243" s="57">
        <f>400*L243</f>
        <v>800</v>
      </c>
      <c r="N243" s="57">
        <f>400*F243</f>
        <v>800</v>
      </c>
      <c r="O243" s="57" t="b">
        <v>0</v>
      </c>
      <c r="P243" s="57" t="s">
        <v>22</v>
      </c>
      <c r="Q243" s="57" t="s">
        <v>23</v>
      </c>
      <c r="R243" s="57" t="e">
        <f>VLOOKUP(#REF!,整户取消!#REF!,1,FALSE)</f>
        <v>#REF!</v>
      </c>
    </row>
    <row r="244" s="31" customFormat="1" spans="1:18">
      <c r="A244" s="57">
        <v>9161</v>
      </c>
      <c r="B244" s="57"/>
      <c r="C244" s="57" t="s">
        <v>312</v>
      </c>
      <c r="D244" s="57" t="s">
        <v>498</v>
      </c>
      <c r="E244" s="57">
        <v>4</v>
      </c>
      <c r="F244" s="57">
        <v>3</v>
      </c>
      <c r="G244" s="57">
        <v>1</v>
      </c>
      <c r="H244" s="57"/>
      <c r="I244" s="57" t="s">
        <v>67</v>
      </c>
      <c r="J244" s="57"/>
      <c r="K244" s="57"/>
      <c r="L244" s="57">
        <v>3</v>
      </c>
      <c r="M244" s="57">
        <f>400*L244</f>
        <v>1200</v>
      </c>
      <c r="N244" s="57">
        <f>400*F244</f>
        <v>1200</v>
      </c>
      <c r="O244" s="57" t="b">
        <v>0</v>
      </c>
      <c r="P244" s="57" t="s">
        <v>22</v>
      </c>
      <c r="Q244" s="57" t="s">
        <v>23</v>
      </c>
      <c r="R244" s="57" t="e">
        <f>VLOOKUP(#REF!,整户取消!#REF!,1,FALSE)</f>
        <v>#REF!</v>
      </c>
    </row>
    <row r="245" s="31" customFormat="1" spans="1:18">
      <c r="A245" s="57">
        <v>9162</v>
      </c>
      <c r="B245" s="57"/>
      <c r="C245" s="57" t="s">
        <v>98</v>
      </c>
      <c r="D245" s="57" t="s">
        <v>499</v>
      </c>
      <c r="E245" s="57">
        <v>2</v>
      </c>
      <c r="F245" s="57">
        <v>1</v>
      </c>
      <c r="G245" s="57"/>
      <c r="H245" s="57"/>
      <c r="I245" s="57" t="s">
        <v>67</v>
      </c>
      <c r="J245" s="58"/>
      <c r="K245" s="58"/>
      <c r="L245" s="57">
        <v>1</v>
      </c>
      <c r="M245" s="57">
        <f>400*L245</f>
        <v>400</v>
      </c>
      <c r="N245" s="57">
        <f>400*F245</f>
        <v>400</v>
      </c>
      <c r="O245" s="57" t="b">
        <v>1</v>
      </c>
      <c r="P245" s="57" t="s">
        <v>27</v>
      </c>
      <c r="Q245" s="57" t="s">
        <v>23</v>
      </c>
      <c r="R245" s="57" t="e">
        <f>VLOOKUP(#REF!,整户取消!#REF!,1,FALSE)</f>
        <v>#REF!</v>
      </c>
    </row>
    <row r="246" s="31" customFormat="1" spans="1:18">
      <c r="A246" s="57">
        <v>9163</v>
      </c>
      <c r="B246" s="57"/>
      <c r="C246" s="57" t="s">
        <v>88</v>
      </c>
      <c r="D246" s="57" t="s">
        <v>500</v>
      </c>
      <c r="E246" s="57">
        <v>4</v>
      </c>
      <c r="F246" s="57">
        <v>4</v>
      </c>
      <c r="G246" s="57"/>
      <c r="H246" s="57"/>
      <c r="I246" s="57" t="s">
        <v>21</v>
      </c>
      <c r="J246" s="57"/>
      <c r="K246" s="57"/>
      <c r="L246" s="57">
        <v>4</v>
      </c>
      <c r="M246" s="57">
        <f>565*L246</f>
        <v>2260</v>
      </c>
      <c r="N246" s="57">
        <f>565*F246</f>
        <v>2260</v>
      </c>
      <c r="O246" s="57" t="b">
        <v>1</v>
      </c>
      <c r="P246" s="57" t="s">
        <v>27</v>
      </c>
      <c r="Q246" s="57" t="s">
        <v>23</v>
      </c>
      <c r="R246" s="57" t="e">
        <f>VLOOKUP(#REF!,整户取消!#REF!,1,FALSE)</f>
        <v>#REF!</v>
      </c>
    </row>
    <row r="247" s="31" customFormat="1" spans="1:18">
      <c r="A247" s="57">
        <v>9164</v>
      </c>
      <c r="B247" s="57"/>
      <c r="C247" s="57" t="s">
        <v>501</v>
      </c>
      <c r="D247" s="57" t="s">
        <v>502</v>
      </c>
      <c r="E247" s="57">
        <v>5</v>
      </c>
      <c r="F247" s="57">
        <v>3</v>
      </c>
      <c r="G247" s="57"/>
      <c r="H247" s="57"/>
      <c r="I247" s="57" t="s">
        <v>21</v>
      </c>
      <c r="J247" s="57"/>
      <c r="K247" s="57"/>
      <c r="L247" s="57">
        <v>3</v>
      </c>
      <c r="M247" s="57">
        <f>565*L247</f>
        <v>1695</v>
      </c>
      <c r="N247" s="57">
        <f>565*F247</f>
        <v>1695</v>
      </c>
      <c r="O247" s="57" t="b">
        <v>0</v>
      </c>
      <c r="P247" s="57" t="e">
        <v>#N/A</v>
      </c>
      <c r="Q247" s="57" t="s">
        <v>23</v>
      </c>
      <c r="R247" s="57" t="e">
        <f>VLOOKUP(#REF!,整户取消!#REF!,1,FALSE)</f>
        <v>#REF!</v>
      </c>
    </row>
    <row r="248" s="31" customFormat="1" spans="1:18">
      <c r="A248" s="57">
        <v>9165</v>
      </c>
      <c r="B248" s="57"/>
      <c r="C248" s="57" t="s">
        <v>194</v>
      </c>
      <c r="D248" s="57" t="s">
        <v>503</v>
      </c>
      <c r="E248" s="57">
        <v>3</v>
      </c>
      <c r="F248" s="57">
        <v>2</v>
      </c>
      <c r="G248" s="57"/>
      <c r="H248" s="57"/>
      <c r="I248" s="57" t="s">
        <v>67</v>
      </c>
      <c r="J248" s="57"/>
      <c r="K248" s="57"/>
      <c r="L248" s="57">
        <v>2</v>
      </c>
      <c r="M248" s="57">
        <f>400*L248</f>
        <v>800</v>
      </c>
      <c r="N248" s="57">
        <f>400*F248</f>
        <v>800</v>
      </c>
      <c r="O248" s="57" t="b">
        <v>0</v>
      </c>
      <c r="P248" s="57" t="s">
        <v>27</v>
      </c>
      <c r="Q248" s="57" t="s">
        <v>23</v>
      </c>
      <c r="R248" s="57" t="e">
        <f>VLOOKUP(#REF!,整户取消!#REF!,1,FALSE)</f>
        <v>#REF!</v>
      </c>
    </row>
    <row r="249" s="31" customFormat="1" spans="1:18">
      <c r="A249" s="57">
        <v>9166</v>
      </c>
      <c r="B249" s="57"/>
      <c r="C249" s="57" t="s">
        <v>325</v>
      </c>
      <c r="D249" s="57" t="s">
        <v>504</v>
      </c>
      <c r="E249" s="57">
        <v>3</v>
      </c>
      <c r="F249" s="57">
        <v>2</v>
      </c>
      <c r="G249" s="57"/>
      <c r="H249" s="57">
        <v>1</v>
      </c>
      <c r="I249" s="57" t="s">
        <v>67</v>
      </c>
      <c r="J249" s="57"/>
      <c r="K249" s="57"/>
      <c r="L249" s="57">
        <v>2</v>
      </c>
      <c r="M249" s="57">
        <f>400*L249</f>
        <v>800</v>
      </c>
      <c r="N249" s="57">
        <f>400*F249</f>
        <v>800</v>
      </c>
      <c r="O249" s="57" t="b">
        <v>0</v>
      </c>
      <c r="P249" s="57" t="s">
        <v>27</v>
      </c>
      <c r="Q249" s="57" t="s">
        <v>23</v>
      </c>
      <c r="R249" s="57" t="e">
        <f>VLOOKUP(#REF!,整户取消!#REF!,1,FALSE)</f>
        <v>#REF!</v>
      </c>
    </row>
    <row r="250" s="31" customFormat="1" spans="1:18">
      <c r="A250" s="57">
        <v>9167</v>
      </c>
      <c r="B250" s="57"/>
      <c r="C250" s="57" t="s">
        <v>98</v>
      </c>
      <c r="D250" s="57" t="s">
        <v>505</v>
      </c>
      <c r="E250" s="57">
        <v>3</v>
      </c>
      <c r="F250" s="57">
        <v>2</v>
      </c>
      <c r="G250" s="57"/>
      <c r="H250" s="57"/>
      <c r="I250" s="57" t="s">
        <v>21</v>
      </c>
      <c r="J250" s="57"/>
      <c r="K250" s="57"/>
      <c r="L250" s="57">
        <v>2</v>
      </c>
      <c r="M250" s="57">
        <f>565*L250</f>
        <v>1130</v>
      </c>
      <c r="N250" s="57">
        <f>565*F250</f>
        <v>1130</v>
      </c>
      <c r="O250" s="57" t="b">
        <v>0</v>
      </c>
      <c r="P250" s="57" t="s">
        <v>22</v>
      </c>
      <c r="Q250" s="57" t="s">
        <v>23</v>
      </c>
      <c r="R250" s="57" t="e">
        <f>VLOOKUP(#REF!,整户取消!#REF!,1,FALSE)</f>
        <v>#REF!</v>
      </c>
    </row>
    <row r="251" s="31" customFormat="1" spans="1:18">
      <c r="A251" s="57">
        <v>9168</v>
      </c>
      <c r="B251" s="57"/>
      <c r="C251" s="57" t="s">
        <v>98</v>
      </c>
      <c r="D251" s="57" t="s">
        <v>506</v>
      </c>
      <c r="E251" s="57">
        <v>2</v>
      </c>
      <c r="F251" s="57">
        <v>2</v>
      </c>
      <c r="G251" s="57"/>
      <c r="H251" s="57"/>
      <c r="I251" s="57" t="s">
        <v>31</v>
      </c>
      <c r="J251" s="57">
        <v>2</v>
      </c>
      <c r="K251" s="57">
        <f>765*J251</f>
        <v>1530</v>
      </c>
      <c r="L251" s="57"/>
      <c r="M251" s="57"/>
      <c r="N251" s="57">
        <f>765*F251</f>
        <v>1530</v>
      </c>
      <c r="O251" s="57" t="b">
        <v>1</v>
      </c>
      <c r="P251" s="57" t="s">
        <v>22</v>
      </c>
      <c r="Q251" s="57" t="s">
        <v>23</v>
      </c>
      <c r="R251" s="57" t="e">
        <f>VLOOKUP(#REF!,整户取消!#REF!,1,FALSE)</f>
        <v>#REF!</v>
      </c>
    </row>
    <row r="252" s="31" customFormat="1" spans="1:18">
      <c r="A252" s="57">
        <v>9169</v>
      </c>
      <c r="B252" s="57"/>
      <c r="C252" s="57" t="s">
        <v>507</v>
      </c>
      <c r="D252" s="57" t="s">
        <v>508</v>
      </c>
      <c r="E252" s="57">
        <v>7</v>
      </c>
      <c r="F252" s="57">
        <v>3</v>
      </c>
      <c r="G252" s="57"/>
      <c r="H252" s="57"/>
      <c r="I252" s="57" t="s">
        <v>21</v>
      </c>
      <c r="J252" s="57"/>
      <c r="K252" s="57"/>
      <c r="L252" s="57">
        <v>3</v>
      </c>
      <c r="M252" s="57">
        <f>565*L252</f>
        <v>1695</v>
      </c>
      <c r="N252" s="57">
        <f>565*F252</f>
        <v>1695</v>
      </c>
      <c r="O252" s="57" t="b">
        <v>0</v>
      </c>
      <c r="P252" s="57" t="s">
        <v>22</v>
      </c>
      <c r="Q252" s="57" t="s">
        <v>23</v>
      </c>
      <c r="R252" s="57" t="e">
        <f>VLOOKUP(#REF!,整户取消!#REF!,1,FALSE)</f>
        <v>#REF!</v>
      </c>
    </row>
    <row r="253" s="31" customFormat="1" spans="1:18">
      <c r="A253" s="57">
        <v>9170</v>
      </c>
      <c r="B253" s="57"/>
      <c r="C253" s="57" t="s">
        <v>119</v>
      </c>
      <c r="D253" s="57" t="s">
        <v>509</v>
      </c>
      <c r="E253" s="57">
        <v>3</v>
      </c>
      <c r="F253" s="57">
        <v>2</v>
      </c>
      <c r="G253" s="57"/>
      <c r="H253" s="57"/>
      <c r="I253" s="57" t="s">
        <v>21</v>
      </c>
      <c r="J253" s="57"/>
      <c r="K253" s="57"/>
      <c r="L253" s="57">
        <v>2</v>
      </c>
      <c r="M253" s="57">
        <f>565*L253</f>
        <v>1130</v>
      </c>
      <c r="N253" s="57">
        <f>565*F253</f>
        <v>1130</v>
      </c>
      <c r="O253" s="57" t="b">
        <v>0</v>
      </c>
      <c r="P253" s="57" t="s">
        <v>22</v>
      </c>
      <c r="Q253" s="57" t="s">
        <v>23</v>
      </c>
      <c r="R253" s="57" t="e">
        <f>VLOOKUP(#REF!,整户取消!#REF!,1,FALSE)</f>
        <v>#REF!</v>
      </c>
    </row>
    <row r="254" s="31" customFormat="1" spans="1:18">
      <c r="A254" s="57">
        <v>9171</v>
      </c>
      <c r="B254" s="57"/>
      <c r="C254" s="57" t="s">
        <v>305</v>
      </c>
      <c r="D254" s="57" t="s">
        <v>510</v>
      </c>
      <c r="E254" s="57">
        <v>5</v>
      </c>
      <c r="F254" s="57">
        <v>1</v>
      </c>
      <c r="G254" s="57"/>
      <c r="H254" s="57"/>
      <c r="I254" s="57" t="s">
        <v>67</v>
      </c>
      <c r="J254" s="57"/>
      <c r="K254" s="57"/>
      <c r="L254" s="57">
        <v>1</v>
      </c>
      <c r="M254" s="57">
        <f>400*L254</f>
        <v>400</v>
      </c>
      <c r="N254" s="57">
        <f>400*F254</f>
        <v>400</v>
      </c>
      <c r="O254" s="57" t="b">
        <v>0</v>
      </c>
      <c r="P254" s="57" t="e">
        <v>#N/A</v>
      </c>
      <c r="Q254" s="57" t="s">
        <v>23</v>
      </c>
      <c r="R254" s="57" t="e">
        <f>VLOOKUP(#REF!,整户取消!#REF!,1,FALSE)</f>
        <v>#REF!</v>
      </c>
    </row>
    <row r="255" s="31" customFormat="1" spans="1:18">
      <c r="A255" s="57">
        <v>9172</v>
      </c>
      <c r="B255" s="57"/>
      <c r="C255" s="57" t="s">
        <v>287</v>
      </c>
      <c r="D255" s="57" t="s">
        <v>511</v>
      </c>
      <c r="E255" s="57">
        <v>4</v>
      </c>
      <c r="F255" s="57">
        <v>3</v>
      </c>
      <c r="G255" s="57">
        <v>1</v>
      </c>
      <c r="H255" s="57"/>
      <c r="I255" s="57" t="s">
        <v>21</v>
      </c>
      <c r="J255" s="57"/>
      <c r="K255" s="57"/>
      <c r="L255" s="57">
        <v>3</v>
      </c>
      <c r="M255" s="57">
        <f>565*L255</f>
        <v>1695</v>
      </c>
      <c r="N255" s="57">
        <f>565*F255</f>
        <v>1695</v>
      </c>
      <c r="O255" s="57" t="b">
        <v>0</v>
      </c>
      <c r="P255" s="57" t="s">
        <v>22</v>
      </c>
      <c r="Q255" s="57" t="s">
        <v>23</v>
      </c>
      <c r="R255" s="57" t="e">
        <f>VLOOKUP(#REF!,整户取消!#REF!,1,FALSE)</f>
        <v>#REF!</v>
      </c>
    </row>
    <row r="256" s="31" customFormat="1" spans="1:18">
      <c r="A256" s="57">
        <v>9173</v>
      </c>
      <c r="B256" s="57"/>
      <c r="C256" s="57" t="s">
        <v>177</v>
      </c>
      <c r="D256" s="57" t="s">
        <v>130</v>
      </c>
      <c r="E256" s="57">
        <v>6</v>
      </c>
      <c r="F256" s="57">
        <v>3</v>
      </c>
      <c r="G256" s="57">
        <v>1</v>
      </c>
      <c r="H256" s="57"/>
      <c r="I256" s="57" t="s">
        <v>67</v>
      </c>
      <c r="J256" s="57"/>
      <c r="K256" s="57"/>
      <c r="L256" s="57">
        <v>3</v>
      </c>
      <c r="M256" s="57">
        <f>400*L256</f>
        <v>1200</v>
      </c>
      <c r="N256" s="57">
        <f>400*F256</f>
        <v>1200</v>
      </c>
      <c r="O256" s="57" t="b">
        <v>0</v>
      </c>
      <c r="P256" s="57" t="s">
        <v>22</v>
      </c>
      <c r="Q256" s="57" t="s">
        <v>23</v>
      </c>
      <c r="R256" s="57" t="e">
        <f>VLOOKUP(#REF!,整户取消!#REF!,1,FALSE)</f>
        <v>#REF!</v>
      </c>
    </row>
    <row r="257" s="31" customFormat="1" spans="1:18">
      <c r="A257" s="57">
        <v>9174</v>
      </c>
      <c r="B257" s="57"/>
      <c r="C257" s="57" t="s">
        <v>177</v>
      </c>
      <c r="D257" s="57" t="s">
        <v>512</v>
      </c>
      <c r="E257" s="57">
        <v>3</v>
      </c>
      <c r="F257" s="57">
        <v>1</v>
      </c>
      <c r="G257" s="57"/>
      <c r="H257" s="57"/>
      <c r="I257" s="57" t="s">
        <v>21</v>
      </c>
      <c r="J257" s="57"/>
      <c r="K257" s="57"/>
      <c r="L257" s="57">
        <v>1</v>
      </c>
      <c r="M257" s="57">
        <f>565*L257</f>
        <v>565</v>
      </c>
      <c r="N257" s="57">
        <f>565*F257</f>
        <v>565</v>
      </c>
      <c r="O257" s="57" t="b">
        <v>0</v>
      </c>
      <c r="P257" s="57" t="s">
        <v>22</v>
      </c>
      <c r="Q257" s="57" t="s">
        <v>23</v>
      </c>
      <c r="R257" s="57" t="e">
        <f>VLOOKUP(#REF!,整户取消!#REF!,1,FALSE)</f>
        <v>#REF!</v>
      </c>
    </row>
    <row r="258" s="31" customFormat="1" spans="1:18">
      <c r="A258" s="57">
        <v>9175</v>
      </c>
      <c r="B258" s="57"/>
      <c r="C258" s="57" t="s">
        <v>280</v>
      </c>
      <c r="D258" s="57" t="s">
        <v>513</v>
      </c>
      <c r="E258" s="57">
        <v>1</v>
      </c>
      <c r="F258" s="57">
        <v>1</v>
      </c>
      <c r="G258" s="57"/>
      <c r="H258" s="57"/>
      <c r="I258" s="57" t="s">
        <v>31</v>
      </c>
      <c r="J258" s="57">
        <v>1</v>
      </c>
      <c r="K258" s="57">
        <f>765*J258</f>
        <v>765</v>
      </c>
      <c r="L258" s="57"/>
      <c r="M258" s="57"/>
      <c r="N258" s="57">
        <f>765*F258</f>
        <v>765</v>
      </c>
      <c r="O258" s="57" t="b">
        <v>1</v>
      </c>
      <c r="P258" s="57" t="s">
        <v>22</v>
      </c>
      <c r="Q258" s="57" t="s">
        <v>23</v>
      </c>
      <c r="R258" s="57" t="e">
        <f>VLOOKUP(#REF!,整户取消!#REF!,1,FALSE)</f>
        <v>#REF!</v>
      </c>
    </row>
    <row r="259" s="31" customFormat="1" spans="1:18">
      <c r="A259" s="57">
        <v>9176</v>
      </c>
      <c r="B259" s="57"/>
      <c r="C259" s="57" t="s">
        <v>346</v>
      </c>
      <c r="D259" s="57" t="s">
        <v>514</v>
      </c>
      <c r="E259" s="57">
        <v>5</v>
      </c>
      <c r="F259" s="57">
        <v>3</v>
      </c>
      <c r="G259" s="57">
        <v>1</v>
      </c>
      <c r="H259" s="57"/>
      <c r="I259" s="57" t="s">
        <v>21</v>
      </c>
      <c r="J259" s="57"/>
      <c r="K259" s="57"/>
      <c r="L259" s="57">
        <v>3</v>
      </c>
      <c r="M259" s="57">
        <f>565*L259</f>
        <v>1695</v>
      </c>
      <c r="N259" s="57">
        <f>565*F259</f>
        <v>1695</v>
      </c>
      <c r="O259" s="57" t="b">
        <v>0</v>
      </c>
      <c r="P259" s="57" t="s">
        <v>22</v>
      </c>
      <c r="Q259" s="57" t="s">
        <v>23</v>
      </c>
      <c r="R259" s="57" t="e">
        <f>VLOOKUP(#REF!,整户取消!#REF!,1,FALSE)</f>
        <v>#REF!</v>
      </c>
    </row>
    <row r="260" s="31" customFormat="1" spans="1:18">
      <c r="A260" s="57">
        <v>9177</v>
      </c>
      <c r="B260" s="57"/>
      <c r="C260" s="57" t="s">
        <v>78</v>
      </c>
      <c r="D260" s="57" t="s">
        <v>515</v>
      </c>
      <c r="E260" s="57">
        <v>5</v>
      </c>
      <c r="F260" s="57">
        <v>3</v>
      </c>
      <c r="G260" s="57"/>
      <c r="H260" s="57"/>
      <c r="I260" s="57" t="s">
        <v>67</v>
      </c>
      <c r="J260" s="57"/>
      <c r="K260" s="57"/>
      <c r="L260" s="57">
        <v>3</v>
      </c>
      <c r="M260" s="57">
        <f>400*L260</f>
        <v>1200</v>
      </c>
      <c r="N260" s="57">
        <f>400*F260</f>
        <v>1200</v>
      </c>
      <c r="O260" s="57" t="b">
        <v>0</v>
      </c>
      <c r="P260" s="57" t="s">
        <v>27</v>
      </c>
      <c r="Q260" s="57" t="s">
        <v>23</v>
      </c>
      <c r="R260" s="57" t="e">
        <f>VLOOKUP(#REF!,整户取消!#REF!,1,FALSE)</f>
        <v>#REF!</v>
      </c>
    </row>
    <row r="261" s="31" customFormat="1" spans="1:18">
      <c r="A261" s="57">
        <v>9178</v>
      </c>
      <c r="B261" s="57"/>
      <c r="C261" s="57" t="s">
        <v>65</v>
      </c>
      <c r="D261" s="57" t="s">
        <v>516</v>
      </c>
      <c r="E261" s="57">
        <v>3</v>
      </c>
      <c r="F261" s="57">
        <v>1</v>
      </c>
      <c r="G261" s="57"/>
      <c r="H261" s="57"/>
      <c r="I261" s="57" t="s">
        <v>67</v>
      </c>
      <c r="J261" s="57"/>
      <c r="K261" s="57"/>
      <c r="L261" s="57">
        <v>1</v>
      </c>
      <c r="M261" s="57">
        <f>400*L261</f>
        <v>400</v>
      </c>
      <c r="N261" s="57">
        <f>400*F261</f>
        <v>400</v>
      </c>
      <c r="O261" s="57" t="b">
        <v>0</v>
      </c>
      <c r="P261" s="57" t="s">
        <v>22</v>
      </c>
      <c r="Q261" s="57" t="s">
        <v>23</v>
      </c>
      <c r="R261" s="57" t="e">
        <f>VLOOKUP(#REF!,整户取消!#REF!,1,FALSE)</f>
        <v>#REF!</v>
      </c>
    </row>
    <row r="262" s="31" customFormat="1" spans="1:18">
      <c r="A262" s="57">
        <v>9179</v>
      </c>
      <c r="B262" s="57"/>
      <c r="C262" s="57" t="s">
        <v>283</v>
      </c>
      <c r="D262" s="57" t="s">
        <v>517</v>
      </c>
      <c r="E262" s="57">
        <v>7</v>
      </c>
      <c r="F262" s="57">
        <v>2</v>
      </c>
      <c r="G262" s="57"/>
      <c r="H262" s="57"/>
      <c r="I262" s="57" t="s">
        <v>67</v>
      </c>
      <c r="J262" s="57"/>
      <c r="K262" s="57"/>
      <c r="L262" s="57">
        <v>2</v>
      </c>
      <c r="M262" s="57">
        <f>400*L262</f>
        <v>800</v>
      </c>
      <c r="N262" s="57">
        <f>400*F262</f>
        <v>800</v>
      </c>
      <c r="O262" s="57" t="b">
        <v>0</v>
      </c>
      <c r="P262" s="57" t="s">
        <v>22</v>
      </c>
      <c r="Q262" s="57" t="s">
        <v>23</v>
      </c>
      <c r="R262" s="57" t="e">
        <f>VLOOKUP(#REF!,整户取消!#REF!,1,FALSE)</f>
        <v>#REF!</v>
      </c>
    </row>
    <row r="263" s="31" customFormat="1" spans="1:18">
      <c r="A263" s="57">
        <v>9180</v>
      </c>
      <c r="B263" s="57"/>
      <c r="C263" s="57" t="s">
        <v>464</v>
      </c>
      <c r="D263" s="57" t="s">
        <v>518</v>
      </c>
      <c r="E263" s="57">
        <v>4</v>
      </c>
      <c r="F263" s="57">
        <v>1</v>
      </c>
      <c r="G263" s="57"/>
      <c r="H263" s="57"/>
      <c r="I263" s="57" t="s">
        <v>21</v>
      </c>
      <c r="J263" s="57"/>
      <c r="K263" s="57"/>
      <c r="L263" s="57">
        <v>1</v>
      </c>
      <c r="M263" s="57">
        <f>565*L263</f>
        <v>565</v>
      </c>
      <c r="N263" s="57">
        <f>565*F263</f>
        <v>565</v>
      </c>
      <c r="O263" s="57" t="b">
        <v>0</v>
      </c>
      <c r="P263" s="57" t="s">
        <v>22</v>
      </c>
      <c r="Q263" s="57" t="s">
        <v>23</v>
      </c>
      <c r="R263" s="57" t="e">
        <f>VLOOKUP(#REF!,整户取消!#REF!,1,FALSE)</f>
        <v>#REF!</v>
      </c>
    </row>
    <row r="264" s="31" customFormat="1" spans="1:18">
      <c r="A264" s="57">
        <v>9181</v>
      </c>
      <c r="B264" s="57"/>
      <c r="C264" s="57" t="s">
        <v>519</v>
      </c>
      <c r="D264" s="57" t="s">
        <v>520</v>
      </c>
      <c r="E264" s="57">
        <v>4</v>
      </c>
      <c r="F264" s="57">
        <v>1</v>
      </c>
      <c r="G264" s="57"/>
      <c r="H264" s="57"/>
      <c r="I264" s="57" t="s">
        <v>107</v>
      </c>
      <c r="J264" s="57"/>
      <c r="K264" s="57"/>
      <c r="L264" s="57">
        <v>1</v>
      </c>
      <c r="M264" s="57">
        <f>295*L264</f>
        <v>295</v>
      </c>
      <c r="N264" s="57">
        <f>295*F264</f>
        <v>295</v>
      </c>
      <c r="O264" s="57" t="b">
        <v>0</v>
      </c>
      <c r="P264" s="57" t="e">
        <v>#N/A</v>
      </c>
      <c r="Q264" s="57" t="s">
        <v>23</v>
      </c>
      <c r="R264" s="57" t="e">
        <f>VLOOKUP(#REF!,整户取消!#REF!,1,FALSE)</f>
        <v>#REF!</v>
      </c>
    </row>
    <row r="265" s="31" customFormat="1" spans="1:18">
      <c r="A265" s="57">
        <v>9182</v>
      </c>
      <c r="B265" s="57"/>
      <c r="C265" s="57" t="s">
        <v>322</v>
      </c>
      <c r="D265" s="57" t="s">
        <v>521</v>
      </c>
      <c r="E265" s="57">
        <v>3</v>
      </c>
      <c r="F265" s="57">
        <v>2</v>
      </c>
      <c r="G265" s="57">
        <v>1</v>
      </c>
      <c r="H265" s="57"/>
      <c r="I265" s="57" t="s">
        <v>21</v>
      </c>
      <c r="J265" s="57"/>
      <c r="K265" s="57"/>
      <c r="L265" s="57">
        <v>2</v>
      </c>
      <c r="M265" s="57">
        <f>565*L265</f>
        <v>1130</v>
      </c>
      <c r="N265" s="57">
        <f>565*F265</f>
        <v>1130</v>
      </c>
      <c r="O265" s="57" t="b">
        <v>0</v>
      </c>
      <c r="P265" s="57" t="s">
        <v>22</v>
      </c>
      <c r="Q265" s="57" t="s">
        <v>23</v>
      </c>
      <c r="R265" s="57" t="e">
        <f>VLOOKUP(#REF!,整户取消!#REF!,1,FALSE)</f>
        <v>#REF!</v>
      </c>
    </row>
    <row r="266" s="31" customFormat="1" spans="1:18">
      <c r="A266" s="57">
        <v>9183</v>
      </c>
      <c r="B266" s="57"/>
      <c r="C266" s="57" t="s">
        <v>246</v>
      </c>
      <c r="D266" s="57" t="s">
        <v>522</v>
      </c>
      <c r="E266" s="57">
        <v>5</v>
      </c>
      <c r="F266" s="57">
        <v>1</v>
      </c>
      <c r="G266" s="57"/>
      <c r="H266" s="57"/>
      <c r="I266" s="57" t="s">
        <v>67</v>
      </c>
      <c r="J266" s="57"/>
      <c r="K266" s="57"/>
      <c r="L266" s="57">
        <v>1</v>
      </c>
      <c r="M266" s="57">
        <f t="shared" ref="M266:M272" si="4">400*L266</f>
        <v>400</v>
      </c>
      <c r="N266" s="57">
        <f t="shared" ref="N266:N272" si="5">400*F266</f>
        <v>400</v>
      </c>
      <c r="O266" s="57" t="b">
        <v>0</v>
      </c>
      <c r="P266" s="57" t="s">
        <v>22</v>
      </c>
      <c r="Q266" s="57" t="s">
        <v>23</v>
      </c>
      <c r="R266" s="57" t="e">
        <f>VLOOKUP(#REF!,整户取消!#REF!,1,FALSE)</f>
        <v>#REF!</v>
      </c>
    </row>
    <row r="267" s="31" customFormat="1" spans="1:18">
      <c r="A267" s="57">
        <v>9184</v>
      </c>
      <c r="B267" s="57"/>
      <c r="C267" s="57" t="s">
        <v>177</v>
      </c>
      <c r="D267" s="57" t="s">
        <v>523</v>
      </c>
      <c r="E267" s="57">
        <v>5</v>
      </c>
      <c r="F267" s="57">
        <v>1</v>
      </c>
      <c r="G267" s="57"/>
      <c r="H267" s="57">
        <v>1</v>
      </c>
      <c r="I267" s="57" t="s">
        <v>67</v>
      </c>
      <c r="J267" s="57"/>
      <c r="K267" s="57"/>
      <c r="L267" s="57">
        <v>1</v>
      </c>
      <c r="M267" s="57">
        <f t="shared" si="4"/>
        <v>400</v>
      </c>
      <c r="N267" s="57">
        <f t="shared" si="5"/>
        <v>400</v>
      </c>
      <c r="O267" s="57" t="b">
        <v>0</v>
      </c>
      <c r="P267" s="57" t="s">
        <v>22</v>
      </c>
      <c r="Q267" s="57" t="s">
        <v>23</v>
      </c>
      <c r="R267" s="57" t="e">
        <f>VLOOKUP(#REF!,整户取消!#REF!,1,FALSE)</f>
        <v>#REF!</v>
      </c>
    </row>
    <row r="268" s="31" customFormat="1" spans="1:18">
      <c r="A268" s="57">
        <v>9185</v>
      </c>
      <c r="B268" s="57"/>
      <c r="C268" s="57" t="s">
        <v>101</v>
      </c>
      <c r="D268" s="57" t="s">
        <v>524</v>
      </c>
      <c r="E268" s="57">
        <v>5</v>
      </c>
      <c r="F268" s="57">
        <v>1</v>
      </c>
      <c r="G268" s="57"/>
      <c r="H268" s="57">
        <v>1</v>
      </c>
      <c r="I268" s="57" t="s">
        <v>67</v>
      </c>
      <c r="J268" s="57"/>
      <c r="K268" s="57"/>
      <c r="L268" s="57">
        <v>1</v>
      </c>
      <c r="M268" s="57">
        <f t="shared" si="4"/>
        <v>400</v>
      </c>
      <c r="N268" s="57">
        <f t="shared" si="5"/>
        <v>400</v>
      </c>
      <c r="O268" s="57" t="b">
        <v>0</v>
      </c>
      <c r="P268" s="57" t="e">
        <v>#N/A</v>
      </c>
      <c r="Q268" s="57" t="s">
        <v>23</v>
      </c>
      <c r="R268" s="57" t="e">
        <f>VLOOKUP(#REF!,整户取消!#REF!,1,FALSE)</f>
        <v>#REF!</v>
      </c>
    </row>
    <row r="269" s="31" customFormat="1" spans="1:18">
      <c r="A269" s="57">
        <v>9186</v>
      </c>
      <c r="B269" s="57"/>
      <c r="C269" s="57" t="s">
        <v>525</v>
      </c>
      <c r="D269" s="57" t="s">
        <v>526</v>
      </c>
      <c r="E269" s="57">
        <v>4</v>
      </c>
      <c r="F269" s="57">
        <v>2</v>
      </c>
      <c r="G269" s="57"/>
      <c r="H269" s="57">
        <v>1</v>
      </c>
      <c r="I269" s="57" t="s">
        <v>67</v>
      </c>
      <c r="J269" s="57"/>
      <c r="K269" s="57"/>
      <c r="L269" s="57">
        <v>2</v>
      </c>
      <c r="M269" s="57">
        <f t="shared" si="4"/>
        <v>800</v>
      </c>
      <c r="N269" s="57">
        <f t="shared" si="5"/>
        <v>800</v>
      </c>
      <c r="O269" s="57" t="b">
        <v>0</v>
      </c>
      <c r="P269" s="57" t="s">
        <v>22</v>
      </c>
      <c r="Q269" s="57" t="s">
        <v>23</v>
      </c>
      <c r="R269" s="57" t="e">
        <f>VLOOKUP(#REF!,整户取消!#REF!,1,FALSE)</f>
        <v>#REF!</v>
      </c>
    </row>
    <row r="270" s="31" customFormat="1" spans="1:18">
      <c r="A270" s="57">
        <v>9187</v>
      </c>
      <c r="B270" s="57"/>
      <c r="C270" s="57" t="s">
        <v>38</v>
      </c>
      <c r="D270" s="57" t="s">
        <v>527</v>
      </c>
      <c r="E270" s="57">
        <v>5</v>
      </c>
      <c r="F270" s="57">
        <v>2</v>
      </c>
      <c r="G270" s="57"/>
      <c r="H270" s="57">
        <v>1</v>
      </c>
      <c r="I270" s="57" t="s">
        <v>67</v>
      </c>
      <c r="J270" s="57"/>
      <c r="K270" s="57"/>
      <c r="L270" s="57">
        <v>2</v>
      </c>
      <c r="M270" s="57">
        <f t="shared" si="4"/>
        <v>800</v>
      </c>
      <c r="N270" s="57">
        <f t="shared" si="5"/>
        <v>800</v>
      </c>
      <c r="O270" s="57" t="b">
        <v>0</v>
      </c>
      <c r="P270" s="57" t="s">
        <v>22</v>
      </c>
      <c r="Q270" s="57" t="s">
        <v>23</v>
      </c>
      <c r="R270" s="57" t="e">
        <f>VLOOKUP(#REF!,整户取消!#REF!,1,FALSE)</f>
        <v>#REF!</v>
      </c>
    </row>
    <row r="271" s="31" customFormat="1" spans="1:18">
      <c r="A271" s="57">
        <v>9188</v>
      </c>
      <c r="B271" s="57"/>
      <c r="C271" s="57" t="s">
        <v>257</v>
      </c>
      <c r="D271" s="57" t="s">
        <v>528</v>
      </c>
      <c r="E271" s="57">
        <v>6</v>
      </c>
      <c r="F271" s="57">
        <v>2</v>
      </c>
      <c r="G271" s="57">
        <v>1</v>
      </c>
      <c r="H271" s="57"/>
      <c r="I271" s="57" t="s">
        <v>67</v>
      </c>
      <c r="J271" s="57"/>
      <c r="K271" s="57"/>
      <c r="L271" s="57">
        <v>2</v>
      </c>
      <c r="M271" s="57">
        <f t="shared" si="4"/>
        <v>800</v>
      </c>
      <c r="N271" s="57">
        <f t="shared" si="5"/>
        <v>800</v>
      </c>
      <c r="O271" s="57" t="b">
        <v>0</v>
      </c>
      <c r="P271" s="57" t="s">
        <v>22</v>
      </c>
      <c r="Q271" s="57" t="s">
        <v>23</v>
      </c>
      <c r="R271" s="57" t="e">
        <f>VLOOKUP(#REF!,整户取消!#REF!,1,FALSE)</f>
        <v>#REF!</v>
      </c>
    </row>
    <row r="272" s="31" customFormat="1" spans="1:18">
      <c r="A272" s="57">
        <v>9189</v>
      </c>
      <c r="B272" s="57"/>
      <c r="C272" s="57" t="s">
        <v>479</v>
      </c>
      <c r="D272" s="57" t="s">
        <v>529</v>
      </c>
      <c r="E272" s="57">
        <v>7</v>
      </c>
      <c r="F272" s="57">
        <v>6</v>
      </c>
      <c r="G272" s="57"/>
      <c r="H272" s="57">
        <v>1</v>
      </c>
      <c r="I272" s="57" t="s">
        <v>67</v>
      </c>
      <c r="J272" s="57"/>
      <c r="K272" s="57"/>
      <c r="L272" s="57">
        <v>6</v>
      </c>
      <c r="M272" s="57">
        <f t="shared" si="4"/>
        <v>2400</v>
      </c>
      <c r="N272" s="57">
        <f t="shared" si="5"/>
        <v>2400</v>
      </c>
      <c r="O272" s="57" t="b">
        <v>0</v>
      </c>
      <c r="P272" s="57" t="s">
        <v>185</v>
      </c>
      <c r="Q272" s="57" t="s">
        <v>23</v>
      </c>
      <c r="R272" s="57" t="e">
        <f>VLOOKUP(#REF!,整户取消!#REF!,1,FALSE)</f>
        <v>#REF!</v>
      </c>
    </row>
    <row r="273" s="31" customFormat="1" spans="1:18">
      <c r="A273" s="57">
        <v>9190</v>
      </c>
      <c r="B273" s="57"/>
      <c r="C273" s="57" t="s">
        <v>41</v>
      </c>
      <c r="D273" s="57" t="s">
        <v>530</v>
      </c>
      <c r="E273" s="57">
        <v>1</v>
      </c>
      <c r="F273" s="57">
        <v>1</v>
      </c>
      <c r="G273" s="57"/>
      <c r="H273" s="57"/>
      <c r="I273" s="57" t="s">
        <v>31</v>
      </c>
      <c r="J273" s="57">
        <v>1</v>
      </c>
      <c r="K273" s="57">
        <f>765*J273</f>
        <v>765</v>
      </c>
      <c r="L273" s="57"/>
      <c r="M273" s="57"/>
      <c r="N273" s="57">
        <f>765*F273</f>
        <v>765</v>
      </c>
      <c r="O273" s="57" t="b">
        <v>1</v>
      </c>
      <c r="P273" s="57" t="s">
        <v>22</v>
      </c>
      <c r="Q273" s="57" t="s">
        <v>23</v>
      </c>
      <c r="R273" s="57" t="e">
        <f>VLOOKUP(#REF!,整户取消!#REF!,1,FALSE)</f>
        <v>#REF!</v>
      </c>
    </row>
    <row r="274" s="31" customFormat="1" spans="1:18">
      <c r="A274" s="57">
        <v>9191</v>
      </c>
      <c r="B274" s="57"/>
      <c r="C274" s="57" t="s">
        <v>531</v>
      </c>
      <c r="D274" s="57" t="s">
        <v>532</v>
      </c>
      <c r="E274" s="57">
        <v>2</v>
      </c>
      <c r="F274" s="57">
        <v>2</v>
      </c>
      <c r="G274" s="57"/>
      <c r="H274" s="57"/>
      <c r="I274" s="57" t="s">
        <v>31</v>
      </c>
      <c r="J274" s="57">
        <v>2</v>
      </c>
      <c r="K274" s="57">
        <f>765*J274</f>
        <v>1530</v>
      </c>
      <c r="L274" s="57"/>
      <c r="M274" s="57"/>
      <c r="N274" s="57">
        <f>765*F274</f>
        <v>1530</v>
      </c>
      <c r="O274" s="57" t="b">
        <v>1</v>
      </c>
      <c r="P274" s="57" t="s">
        <v>22</v>
      </c>
      <c r="Q274" s="57" t="s">
        <v>23</v>
      </c>
      <c r="R274" s="57" t="e">
        <f>VLOOKUP(#REF!,整户取消!#REF!,1,FALSE)</f>
        <v>#REF!</v>
      </c>
    </row>
    <row r="275" s="31" customFormat="1" spans="1:18">
      <c r="A275" s="57">
        <v>9192</v>
      </c>
      <c r="B275" s="57"/>
      <c r="C275" s="57" t="s">
        <v>194</v>
      </c>
      <c r="D275" s="57" t="s">
        <v>533</v>
      </c>
      <c r="E275" s="57">
        <v>6</v>
      </c>
      <c r="F275" s="57">
        <v>1</v>
      </c>
      <c r="G275" s="57">
        <v>1</v>
      </c>
      <c r="H275" s="57"/>
      <c r="I275" s="57" t="s">
        <v>67</v>
      </c>
      <c r="J275" s="57"/>
      <c r="K275" s="57"/>
      <c r="L275" s="57">
        <v>1</v>
      </c>
      <c r="M275" s="57">
        <f>400*L275</f>
        <v>400</v>
      </c>
      <c r="N275" s="57">
        <f>400*F275</f>
        <v>400</v>
      </c>
      <c r="O275" s="57" t="b">
        <v>0</v>
      </c>
      <c r="P275" s="57" t="e">
        <v>#N/A</v>
      </c>
      <c r="Q275" s="57" t="s">
        <v>23</v>
      </c>
      <c r="R275" s="57" t="e">
        <f>VLOOKUP(#REF!,整户取消!#REF!,1,FALSE)</f>
        <v>#REF!</v>
      </c>
    </row>
    <row r="276" s="31" customFormat="1" spans="1:18">
      <c r="A276" s="57">
        <v>9193</v>
      </c>
      <c r="B276" s="57"/>
      <c r="C276" s="57" t="s">
        <v>333</v>
      </c>
      <c r="D276" s="57" t="s">
        <v>534</v>
      </c>
      <c r="E276" s="57">
        <v>4</v>
      </c>
      <c r="F276" s="57">
        <v>3</v>
      </c>
      <c r="G276" s="57">
        <v>1</v>
      </c>
      <c r="H276" s="57"/>
      <c r="I276" s="57" t="s">
        <v>21</v>
      </c>
      <c r="J276" s="57"/>
      <c r="K276" s="57"/>
      <c r="L276" s="57">
        <v>3</v>
      </c>
      <c r="M276" s="57">
        <f>565*L276</f>
        <v>1695</v>
      </c>
      <c r="N276" s="57">
        <f>565*F276</f>
        <v>1695</v>
      </c>
      <c r="O276" s="57" t="b">
        <v>0</v>
      </c>
      <c r="P276" s="57" t="s">
        <v>22</v>
      </c>
      <c r="Q276" s="57" t="s">
        <v>23</v>
      </c>
      <c r="R276" s="57" t="e">
        <f>VLOOKUP(#REF!,整户取消!#REF!,1,FALSE)</f>
        <v>#REF!</v>
      </c>
    </row>
    <row r="277" s="31" customFormat="1" spans="1:18">
      <c r="A277" s="57">
        <v>9194</v>
      </c>
      <c r="B277" s="57"/>
      <c r="C277" s="57" t="s">
        <v>535</v>
      </c>
      <c r="D277" s="57" t="s">
        <v>536</v>
      </c>
      <c r="E277" s="57">
        <v>7</v>
      </c>
      <c r="F277" s="57">
        <v>3</v>
      </c>
      <c r="G277" s="57"/>
      <c r="H277" s="57">
        <v>1</v>
      </c>
      <c r="I277" s="57" t="s">
        <v>67</v>
      </c>
      <c r="J277" s="57"/>
      <c r="K277" s="57"/>
      <c r="L277" s="57">
        <v>3</v>
      </c>
      <c r="M277" s="57">
        <f>400*L277</f>
        <v>1200</v>
      </c>
      <c r="N277" s="57">
        <f>400*F277</f>
        <v>1200</v>
      </c>
      <c r="O277" s="57" t="b">
        <v>0</v>
      </c>
      <c r="P277" s="57" t="s">
        <v>27</v>
      </c>
      <c r="Q277" s="57" t="s">
        <v>23</v>
      </c>
      <c r="R277" s="57" t="e">
        <f>VLOOKUP(#REF!,整户取消!#REF!,1,FALSE)</f>
        <v>#REF!</v>
      </c>
    </row>
    <row r="278" s="31" customFormat="1" spans="1:18">
      <c r="A278" s="57">
        <v>9195</v>
      </c>
      <c r="B278" s="57"/>
      <c r="C278" s="57" t="s">
        <v>494</v>
      </c>
      <c r="D278" s="57" t="s">
        <v>537</v>
      </c>
      <c r="E278" s="57">
        <v>4</v>
      </c>
      <c r="F278" s="57">
        <v>2</v>
      </c>
      <c r="G278" s="57"/>
      <c r="H278" s="57">
        <v>1</v>
      </c>
      <c r="I278" s="57" t="s">
        <v>107</v>
      </c>
      <c r="J278" s="57"/>
      <c r="K278" s="57"/>
      <c r="L278" s="57">
        <v>2</v>
      </c>
      <c r="M278" s="57">
        <f>295*L278</f>
        <v>590</v>
      </c>
      <c r="N278" s="57">
        <f>295*F278</f>
        <v>590</v>
      </c>
      <c r="O278" s="57" t="s">
        <v>538</v>
      </c>
      <c r="P278" s="57" t="s">
        <v>539</v>
      </c>
      <c r="Q278" s="57" t="s">
        <v>23</v>
      </c>
      <c r="R278" s="57" t="e">
        <f>VLOOKUP(#REF!,整户取消!#REF!,1,FALSE)</f>
        <v>#REF!</v>
      </c>
    </row>
    <row r="279" s="31" customFormat="1" spans="1:18">
      <c r="A279" s="57">
        <v>9196</v>
      </c>
      <c r="B279" s="57"/>
      <c r="C279" s="57" t="s">
        <v>540</v>
      </c>
      <c r="D279" s="57" t="s">
        <v>541</v>
      </c>
      <c r="E279" s="57">
        <v>4</v>
      </c>
      <c r="F279" s="57">
        <v>2</v>
      </c>
      <c r="G279" s="57">
        <v>1</v>
      </c>
      <c r="H279" s="57"/>
      <c r="I279" s="57" t="s">
        <v>21</v>
      </c>
      <c r="J279" s="57"/>
      <c r="K279" s="57"/>
      <c r="L279" s="57">
        <v>2</v>
      </c>
      <c r="M279" s="57">
        <f>565*L279</f>
        <v>1130</v>
      </c>
      <c r="N279" s="57">
        <f>565*F279</f>
        <v>1130</v>
      </c>
      <c r="O279" s="57" t="s">
        <v>542</v>
      </c>
      <c r="P279" s="57" t="s">
        <v>539</v>
      </c>
      <c r="Q279" s="57" t="s">
        <v>23</v>
      </c>
      <c r="R279" s="57" t="e">
        <f>VLOOKUP(#REF!,整户取消!#REF!,1,FALSE)</f>
        <v>#REF!</v>
      </c>
    </row>
    <row r="280" s="31" customFormat="1" spans="1:18">
      <c r="A280" s="57">
        <v>9197</v>
      </c>
      <c r="B280" s="57"/>
      <c r="C280" s="57" t="s">
        <v>126</v>
      </c>
      <c r="D280" s="57" t="s">
        <v>543</v>
      </c>
      <c r="E280" s="57">
        <v>7</v>
      </c>
      <c r="F280" s="57">
        <v>2</v>
      </c>
      <c r="G280" s="57"/>
      <c r="H280" s="57"/>
      <c r="I280" s="57" t="s">
        <v>67</v>
      </c>
      <c r="J280" s="57"/>
      <c r="K280" s="57"/>
      <c r="L280" s="57">
        <v>2</v>
      </c>
      <c r="M280" s="57">
        <f t="shared" ref="M280:M286" si="6">400*L280</f>
        <v>800</v>
      </c>
      <c r="N280" s="57">
        <f t="shared" ref="N280:N286" si="7">400*F280</f>
        <v>800</v>
      </c>
      <c r="O280" s="57" t="s">
        <v>542</v>
      </c>
      <c r="P280" s="57" t="s">
        <v>538</v>
      </c>
      <c r="Q280" s="57" t="s">
        <v>23</v>
      </c>
      <c r="R280" s="57" t="e">
        <f>VLOOKUP(#REF!,整户取消!#REF!,1,FALSE)</f>
        <v>#REF!</v>
      </c>
    </row>
    <row r="281" s="31" customFormat="1" spans="1:18">
      <c r="A281" s="57">
        <v>9198</v>
      </c>
      <c r="B281" s="57"/>
      <c r="C281" s="57" t="s">
        <v>25</v>
      </c>
      <c r="D281" s="57" t="s">
        <v>544</v>
      </c>
      <c r="E281" s="57">
        <v>2</v>
      </c>
      <c r="F281" s="57">
        <v>1</v>
      </c>
      <c r="G281" s="57"/>
      <c r="H281" s="57"/>
      <c r="I281" s="57" t="s">
        <v>67</v>
      </c>
      <c r="J281" s="57"/>
      <c r="K281" s="57"/>
      <c r="L281" s="57">
        <v>1</v>
      </c>
      <c r="M281" s="57">
        <f t="shared" si="6"/>
        <v>400</v>
      </c>
      <c r="N281" s="57">
        <f t="shared" si="7"/>
        <v>400</v>
      </c>
      <c r="O281" s="57" t="s">
        <v>542</v>
      </c>
      <c r="P281" s="57" t="s">
        <v>538</v>
      </c>
      <c r="Q281" s="57" t="s">
        <v>23</v>
      </c>
      <c r="R281" s="57" t="e">
        <f>VLOOKUP(#REF!,整户取消!#REF!,1,FALSE)</f>
        <v>#REF!</v>
      </c>
    </row>
    <row r="282" s="31" customFormat="1" spans="1:18">
      <c r="A282" s="57">
        <v>9199</v>
      </c>
      <c r="B282" s="57"/>
      <c r="C282" s="57" t="s">
        <v>41</v>
      </c>
      <c r="D282" s="57" t="s">
        <v>113</v>
      </c>
      <c r="E282" s="57">
        <v>3</v>
      </c>
      <c r="F282" s="57">
        <v>1</v>
      </c>
      <c r="G282" s="57"/>
      <c r="H282" s="57">
        <v>1</v>
      </c>
      <c r="I282" s="57" t="s">
        <v>67</v>
      </c>
      <c r="J282" s="57"/>
      <c r="K282" s="57"/>
      <c r="L282" s="57">
        <v>1</v>
      </c>
      <c r="M282" s="57">
        <f t="shared" si="6"/>
        <v>400</v>
      </c>
      <c r="N282" s="57">
        <f t="shared" si="7"/>
        <v>400</v>
      </c>
      <c r="O282" s="57" t="s">
        <v>542</v>
      </c>
      <c r="P282" s="57" t="s">
        <v>538</v>
      </c>
      <c r="Q282" s="57" t="s">
        <v>23</v>
      </c>
      <c r="R282" s="57" t="e">
        <f>VLOOKUP(#REF!,整户取消!#REF!,1,FALSE)</f>
        <v>#REF!</v>
      </c>
    </row>
    <row r="283" s="31" customFormat="1" spans="1:18">
      <c r="A283" s="57">
        <v>9200</v>
      </c>
      <c r="B283" s="57"/>
      <c r="C283" s="57" t="s">
        <v>490</v>
      </c>
      <c r="D283" s="57" t="s">
        <v>545</v>
      </c>
      <c r="E283" s="57">
        <v>2</v>
      </c>
      <c r="F283" s="57">
        <v>1</v>
      </c>
      <c r="G283" s="57"/>
      <c r="H283" s="57"/>
      <c r="I283" s="57" t="s">
        <v>67</v>
      </c>
      <c r="J283" s="57"/>
      <c r="K283" s="57"/>
      <c r="L283" s="57">
        <v>1</v>
      </c>
      <c r="M283" s="57">
        <f t="shared" si="6"/>
        <v>400</v>
      </c>
      <c r="N283" s="57">
        <f t="shared" si="7"/>
        <v>400</v>
      </c>
      <c r="O283" s="57" t="s">
        <v>542</v>
      </c>
      <c r="P283" s="57" t="s">
        <v>539</v>
      </c>
      <c r="Q283" s="57" t="s">
        <v>23</v>
      </c>
      <c r="R283" s="57" t="e">
        <f>VLOOKUP(#REF!,整户取消!#REF!,1,FALSE)</f>
        <v>#REF!</v>
      </c>
    </row>
    <row r="284" s="31" customFormat="1" spans="1:18">
      <c r="A284" s="57">
        <v>9201</v>
      </c>
      <c r="B284" s="57"/>
      <c r="C284" s="57" t="s">
        <v>305</v>
      </c>
      <c r="D284" s="57" t="s">
        <v>546</v>
      </c>
      <c r="E284" s="57">
        <v>5</v>
      </c>
      <c r="F284" s="57">
        <v>3</v>
      </c>
      <c r="G284" s="57"/>
      <c r="H284" s="57"/>
      <c r="I284" s="57" t="s">
        <v>67</v>
      </c>
      <c r="J284" s="57"/>
      <c r="K284" s="57"/>
      <c r="L284" s="57">
        <v>3</v>
      </c>
      <c r="M284" s="57">
        <f t="shared" si="6"/>
        <v>1200</v>
      </c>
      <c r="N284" s="57">
        <f t="shared" si="7"/>
        <v>1200</v>
      </c>
      <c r="O284" s="57" t="s">
        <v>542</v>
      </c>
      <c r="P284" s="57" t="s">
        <v>538</v>
      </c>
      <c r="Q284" s="57" t="s">
        <v>23</v>
      </c>
      <c r="R284" s="57" t="e">
        <f>VLOOKUP(#REF!,整户取消!#REF!,1,FALSE)</f>
        <v>#REF!</v>
      </c>
    </row>
    <row r="285" s="31" customFormat="1" spans="1:18">
      <c r="A285" s="57">
        <v>9202</v>
      </c>
      <c r="B285" s="57"/>
      <c r="C285" s="57" t="s">
        <v>65</v>
      </c>
      <c r="D285" s="57" t="s">
        <v>547</v>
      </c>
      <c r="E285" s="57">
        <v>3</v>
      </c>
      <c r="F285" s="57">
        <v>2</v>
      </c>
      <c r="G285" s="57"/>
      <c r="H285" s="57">
        <v>1</v>
      </c>
      <c r="I285" s="57" t="s">
        <v>67</v>
      </c>
      <c r="J285" s="57"/>
      <c r="K285" s="57"/>
      <c r="L285" s="57">
        <v>2</v>
      </c>
      <c r="M285" s="57">
        <f t="shared" si="6"/>
        <v>800</v>
      </c>
      <c r="N285" s="57">
        <f t="shared" si="7"/>
        <v>800</v>
      </c>
      <c r="O285" s="57" t="s">
        <v>538</v>
      </c>
      <c r="P285" s="57" t="s">
        <v>538</v>
      </c>
      <c r="Q285" s="57" t="s">
        <v>23</v>
      </c>
      <c r="R285" s="57" t="e">
        <f>VLOOKUP(#REF!,整户取消!#REF!,1,FALSE)</f>
        <v>#REF!</v>
      </c>
    </row>
    <row r="286" s="31" customFormat="1" spans="1:18">
      <c r="A286" s="57">
        <v>9203</v>
      </c>
      <c r="B286" s="57"/>
      <c r="C286" s="57" t="s">
        <v>290</v>
      </c>
      <c r="D286" s="57" t="s">
        <v>548</v>
      </c>
      <c r="E286" s="57">
        <v>5</v>
      </c>
      <c r="F286" s="57">
        <v>2</v>
      </c>
      <c r="G286" s="57"/>
      <c r="H286" s="57">
        <v>1</v>
      </c>
      <c r="I286" s="57" t="s">
        <v>67</v>
      </c>
      <c r="J286" s="57"/>
      <c r="K286" s="57"/>
      <c r="L286" s="57">
        <v>2</v>
      </c>
      <c r="M286" s="57">
        <f t="shared" si="6"/>
        <v>800</v>
      </c>
      <c r="N286" s="57">
        <f t="shared" si="7"/>
        <v>800</v>
      </c>
      <c r="O286" s="57" t="s">
        <v>538</v>
      </c>
      <c r="P286" s="57" t="s">
        <v>538</v>
      </c>
      <c r="Q286" s="57" t="s">
        <v>23</v>
      </c>
      <c r="R286" s="57" t="e">
        <f>VLOOKUP(#REF!,整户取消!#REF!,1,FALSE)</f>
        <v>#REF!</v>
      </c>
    </row>
    <row r="287" s="31" customFormat="1" spans="1:18">
      <c r="A287" s="57">
        <v>9204</v>
      </c>
      <c r="B287" s="57"/>
      <c r="C287" s="57" t="s">
        <v>354</v>
      </c>
      <c r="D287" s="57" t="s">
        <v>549</v>
      </c>
      <c r="E287" s="57">
        <v>3</v>
      </c>
      <c r="F287" s="57">
        <v>2</v>
      </c>
      <c r="G287" s="57"/>
      <c r="H287" s="57"/>
      <c r="I287" s="57" t="s">
        <v>21</v>
      </c>
      <c r="J287" s="57"/>
      <c r="K287" s="57"/>
      <c r="L287" s="57">
        <v>2</v>
      </c>
      <c r="M287" s="57">
        <f>565*L287</f>
        <v>1130</v>
      </c>
      <c r="N287" s="57">
        <f>565*F287</f>
        <v>1130</v>
      </c>
      <c r="O287" s="57" t="s">
        <v>538</v>
      </c>
      <c r="P287" s="57" t="s">
        <v>538</v>
      </c>
      <c r="Q287" s="57" t="s">
        <v>23</v>
      </c>
      <c r="R287" s="57" t="e">
        <f>VLOOKUP(#REF!,整户取消!#REF!,1,FALSE)</f>
        <v>#REF!</v>
      </c>
    </row>
    <row r="288" s="31" customFormat="1" spans="1:18">
      <c r="A288" s="57">
        <v>9205</v>
      </c>
      <c r="B288" s="57"/>
      <c r="C288" s="57" t="s">
        <v>35</v>
      </c>
      <c r="D288" s="57" t="s">
        <v>550</v>
      </c>
      <c r="E288" s="57">
        <v>4</v>
      </c>
      <c r="F288" s="57">
        <v>3</v>
      </c>
      <c r="G288" s="57">
        <v>1</v>
      </c>
      <c r="H288" s="57"/>
      <c r="I288" s="57" t="s">
        <v>67</v>
      </c>
      <c r="J288" s="57"/>
      <c r="K288" s="57"/>
      <c r="L288" s="57">
        <v>3</v>
      </c>
      <c r="M288" s="57">
        <f>400*L288</f>
        <v>1200</v>
      </c>
      <c r="N288" s="57">
        <f>400*F288</f>
        <v>1200</v>
      </c>
      <c r="O288" s="57" t="s">
        <v>538</v>
      </c>
      <c r="P288" s="57" t="s">
        <v>539</v>
      </c>
      <c r="Q288" s="57" t="s">
        <v>23</v>
      </c>
      <c r="R288" s="57" t="e">
        <f>VLOOKUP(#REF!,整户取消!#REF!,1,FALSE)</f>
        <v>#REF!</v>
      </c>
    </row>
    <row r="289" s="31" customFormat="1" spans="1:18">
      <c r="A289" s="57">
        <v>9206</v>
      </c>
      <c r="B289" s="57"/>
      <c r="C289" s="57" t="s">
        <v>38</v>
      </c>
      <c r="D289" s="57" t="s">
        <v>551</v>
      </c>
      <c r="E289" s="57">
        <v>4</v>
      </c>
      <c r="F289" s="57">
        <v>1</v>
      </c>
      <c r="G289" s="57"/>
      <c r="H289" s="57">
        <v>1</v>
      </c>
      <c r="I289" s="57" t="s">
        <v>67</v>
      </c>
      <c r="J289" s="57"/>
      <c r="K289" s="57"/>
      <c r="L289" s="57">
        <v>1</v>
      </c>
      <c r="M289" s="57">
        <f>400*L289</f>
        <v>400</v>
      </c>
      <c r="N289" s="57">
        <f>400*F289</f>
        <v>400</v>
      </c>
      <c r="O289" s="57" t="s">
        <v>538</v>
      </c>
      <c r="P289" s="57" t="s">
        <v>538</v>
      </c>
      <c r="Q289" s="57" t="s">
        <v>23</v>
      </c>
      <c r="R289" s="57" t="e">
        <f>VLOOKUP(#REF!,整户取消!#REF!,1,FALSE)</f>
        <v>#REF!</v>
      </c>
    </row>
    <row r="290" s="31" customFormat="1" spans="1:18">
      <c r="A290" s="57">
        <v>9207</v>
      </c>
      <c r="B290" s="57"/>
      <c r="C290" s="57" t="s">
        <v>65</v>
      </c>
      <c r="D290" s="57" t="s">
        <v>552</v>
      </c>
      <c r="E290" s="57">
        <v>4</v>
      </c>
      <c r="F290" s="57">
        <v>2</v>
      </c>
      <c r="G290" s="57"/>
      <c r="H290" s="57"/>
      <c r="I290" s="57" t="s">
        <v>67</v>
      </c>
      <c r="J290" s="57"/>
      <c r="K290" s="57"/>
      <c r="L290" s="57">
        <v>2</v>
      </c>
      <c r="M290" s="57">
        <f>400*L290</f>
        <v>800</v>
      </c>
      <c r="N290" s="57">
        <f>400*F290</f>
        <v>800</v>
      </c>
      <c r="O290" s="57" t="s">
        <v>538</v>
      </c>
      <c r="P290" s="57" t="s">
        <v>539</v>
      </c>
      <c r="Q290" s="57" t="s">
        <v>23</v>
      </c>
      <c r="R290" s="57" t="e">
        <f>VLOOKUP(#REF!,整户取消!#REF!,1,FALSE)</f>
        <v>#REF!</v>
      </c>
    </row>
    <row r="291" s="31" customFormat="1" spans="1:18">
      <c r="A291" s="57">
        <v>9208</v>
      </c>
      <c r="B291" s="57"/>
      <c r="C291" s="57" t="s">
        <v>138</v>
      </c>
      <c r="D291" s="57" t="s">
        <v>553</v>
      </c>
      <c r="E291" s="57">
        <v>4</v>
      </c>
      <c r="F291" s="57">
        <v>3</v>
      </c>
      <c r="G291" s="57">
        <v>2</v>
      </c>
      <c r="H291" s="57"/>
      <c r="I291" s="57" t="s">
        <v>21</v>
      </c>
      <c r="J291" s="57"/>
      <c r="K291" s="57"/>
      <c r="L291" s="57">
        <v>3</v>
      </c>
      <c r="M291" s="57">
        <f>565*L291</f>
        <v>1695</v>
      </c>
      <c r="N291" s="57">
        <f>565*F291</f>
        <v>1695</v>
      </c>
      <c r="O291" s="57" t="s">
        <v>538</v>
      </c>
      <c r="P291" s="57" t="s">
        <v>538</v>
      </c>
      <c r="Q291" s="57" t="s">
        <v>23</v>
      </c>
      <c r="R291" s="57" t="e">
        <f>VLOOKUP(#REF!,整户取消!#REF!,1,FALSE)</f>
        <v>#REF!</v>
      </c>
    </row>
    <row r="292" s="31" customFormat="1" spans="1:18">
      <c r="A292" s="57">
        <v>9209</v>
      </c>
      <c r="B292" s="57"/>
      <c r="C292" s="57" t="s">
        <v>305</v>
      </c>
      <c r="D292" s="57" t="s">
        <v>554</v>
      </c>
      <c r="E292" s="57">
        <v>6</v>
      </c>
      <c r="F292" s="57">
        <v>4</v>
      </c>
      <c r="G292" s="57"/>
      <c r="H292" s="57"/>
      <c r="I292" s="57" t="s">
        <v>21</v>
      </c>
      <c r="J292" s="57"/>
      <c r="K292" s="57"/>
      <c r="L292" s="57">
        <v>4</v>
      </c>
      <c r="M292" s="57">
        <f>565*L292</f>
        <v>2260</v>
      </c>
      <c r="N292" s="57">
        <f>565*F292</f>
        <v>2260</v>
      </c>
      <c r="O292" s="57" t="s">
        <v>538</v>
      </c>
      <c r="P292" s="57" t="s">
        <v>538</v>
      </c>
      <c r="Q292" s="57" t="s">
        <v>23</v>
      </c>
      <c r="R292" s="57" t="e">
        <f>VLOOKUP(#REF!,整户取消!#REF!,1,FALSE)</f>
        <v>#REF!</v>
      </c>
    </row>
    <row r="293" s="31" customFormat="1" spans="1:18">
      <c r="A293" s="57">
        <v>9210</v>
      </c>
      <c r="B293" s="57"/>
      <c r="C293" s="57" t="s">
        <v>555</v>
      </c>
      <c r="D293" s="57" t="s">
        <v>556</v>
      </c>
      <c r="E293" s="57">
        <v>4</v>
      </c>
      <c r="F293" s="57">
        <v>1</v>
      </c>
      <c r="G293" s="57"/>
      <c r="H293" s="57"/>
      <c r="I293" s="57" t="s">
        <v>107</v>
      </c>
      <c r="J293" s="57"/>
      <c r="K293" s="57"/>
      <c r="L293" s="57">
        <v>1</v>
      </c>
      <c r="M293" s="57">
        <f>295*L293</f>
        <v>295</v>
      </c>
      <c r="N293" s="57">
        <f>295*F293</f>
        <v>295</v>
      </c>
      <c r="O293" s="57" t="s">
        <v>538</v>
      </c>
      <c r="P293" s="57" t="s">
        <v>539</v>
      </c>
      <c r="Q293" s="57" t="s">
        <v>23</v>
      </c>
      <c r="R293" s="57" t="e">
        <f>VLOOKUP(#REF!,整户取消!#REF!,1,FALSE)</f>
        <v>#REF!</v>
      </c>
    </row>
    <row r="294" s="31" customFormat="1" spans="1:18">
      <c r="A294" s="57">
        <v>9211</v>
      </c>
      <c r="B294" s="57"/>
      <c r="C294" s="57" t="s">
        <v>169</v>
      </c>
      <c r="D294" s="57" t="s">
        <v>557</v>
      </c>
      <c r="E294" s="57">
        <v>5</v>
      </c>
      <c r="F294" s="57">
        <v>3</v>
      </c>
      <c r="G294" s="57"/>
      <c r="H294" s="57">
        <v>1</v>
      </c>
      <c r="I294" s="57" t="s">
        <v>67</v>
      </c>
      <c r="J294" s="57"/>
      <c r="K294" s="57"/>
      <c r="L294" s="57">
        <v>3</v>
      </c>
      <c r="M294" s="57">
        <f>400*L294</f>
        <v>1200</v>
      </c>
      <c r="N294" s="57">
        <f>400*F294</f>
        <v>1200</v>
      </c>
      <c r="O294" s="57" t="s">
        <v>538</v>
      </c>
      <c r="P294" s="57" t="s">
        <v>539</v>
      </c>
      <c r="Q294" s="57" t="s">
        <v>23</v>
      </c>
      <c r="R294" s="57" t="e">
        <f>VLOOKUP(#REF!,整户取消!#REF!,1,FALSE)</f>
        <v>#REF!</v>
      </c>
    </row>
    <row r="295" s="31" customFormat="1" spans="1:18">
      <c r="A295" s="57">
        <v>9212</v>
      </c>
      <c r="B295" s="57"/>
      <c r="C295" s="57" t="s">
        <v>44</v>
      </c>
      <c r="D295" s="57" t="s">
        <v>558</v>
      </c>
      <c r="E295" s="57">
        <v>3</v>
      </c>
      <c r="F295" s="57">
        <v>1</v>
      </c>
      <c r="G295" s="57">
        <v>1</v>
      </c>
      <c r="H295" s="57"/>
      <c r="I295" s="57" t="s">
        <v>21</v>
      </c>
      <c r="J295" s="57"/>
      <c r="K295" s="57"/>
      <c r="L295" s="57">
        <v>1</v>
      </c>
      <c r="M295" s="57">
        <f>565*L295</f>
        <v>565</v>
      </c>
      <c r="N295" s="57">
        <f>565*F295</f>
        <v>565</v>
      </c>
      <c r="O295" s="57" t="s">
        <v>538</v>
      </c>
      <c r="P295" s="57" t="s">
        <v>539</v>
      </c>
      <c r="Q295" s="57" t="s">
        <v>23</v>
      </c>
      <c r="R295" s="57" t="e">
        <f>VLOOKUP(#REF!,整户取消!#REF!,1,FALSE)</f>
        <v>#REF!</v>
      </c>
    </row>
    <row r="296" s="31" customFormat="1" spans="1:18">
      <c r="A296" s="57">
        <v>9213</v>
      </c>
      <c r="B296" s="57"/>
      <c r="C296" s="57" t="s">
        <v>47</v>
      </c>
      <c r="D296" s="57" t="s">
        <v>559</v>
      </c>
      <c r="E296" s="57">
        <v>6</v>
      </c>
      <c r="F296" s="57">
        <v>4</v>
      </c>
      <c r="G296" s="57"/>
      <c r="H296" s="57"/>
      <c r="I296" s="57" t="s">
        <v>67</v>
      </c>
      <c r="J296" s="57"/>
      <c r="K296" s="57"/>
      <c r="L296" s="57">
        <v>4</v>
      </c>
      <c r="M296" s="57">
        <f>400*L296</f>
        <v>1600</v>
      </c>
      <c r="N296" s="57">
        <f>400*F296</f>
        <v>1600</v>
      </c>
      <c r="O296" s="57" t="s">
        <v>538</v>
      </c>
      <c r="P296" s="57" t="s">
        <v>539</v>
      </c>
      <c r="Q296" s="57" t="s">
        <v>23</v>
      </c>
      <c r="R296" s="57" t="e">
        <f>VLOOKUP(#REF!,整户取消!#REF!,1,FALSE)</f>
        <v>#REF!</v>
      </c>
    </row>
    <row r="297" s="31" customFormat="1" spans="1:18">
      <c r="A297" s="57">
        <v>9214</v>
      </c>
      <c r="B297" s="57"/>
      <c r="C297" s="57" t="s">
        <v>38</v>
      </c>
      <c r="D297" s="57" t="s">
        <v>560</v>
      </c>
      <c r="E297" s="57">
        <v>5</v>
      </c>
      <c r="F297" s="57">
        <v>1</v>
      </c>
      <c r="G297" s="57"/>
      <c r="H297" s="57">
        <v>1</v>
      </c>
      <c r="I297" s="57" t="s">
        <v>67</v>
      </c>
      <c r="J297" s="57"/>
      <c r="K297" s="57"/>
      <c r="L297" s="57">
        <v>1</v>
      </c>
      <c r="M297" s="57">
        <f>400*L297</f>
        <v>400</v>
      </c>
      <c r="N297" s="57">
        <f>400*F297</f>
        <v>400</v>
      </c>
      <c r="O297" s="57" t="s">
        <v>538</v>
      </c>
      <c r="P297" s="57" t="s">
        <v>539</v>
      </c>
      <c r="Q297" s="57" t="s">
        <v>23</v>
      </c>
      <c r="R297" s="57" t="e">
        <f>VLOOKUP(#REF!,整户取消!#REF!,1,FALSE)</f>
        <v>#REF!</v>
      </c>
    </row>
    <row r="298" s="31" customFormat="1" spans="1:18">
      <c r="A298" s="57">
        <v>9215</v>
      </c>
      <c r="B298" s="57"/>
      <c r="C298" s="57" t="s">
        <v>561</v>
      </c>
      <c r="D298" s="57" t="s">
        <v>562</v>
      </c>
      <c r="E298" s="57">
        <v>5</v>
      </c>
      <c r="F298" s="57">
        <v>1</v>
      </c>
      <c r="G298" s="57"/>
      <c r="H298" s="57"/>
      <c r="I298" s="57" t="s">
        <v>107</v>
      </c>
      <c r="J298" s="57"/>
      <c r="K298" s="57"/>
      <c r="L298" s="57">
        <v>1</v>
      </c>
      <c r="M298" s="57">
        <f>295*L298</f>
        <v>295</v>
      </c>
      <c r="N298" s="57">
        <f>295*F298</f>
        <v>295</v>
      </c>
      <c r="O298" s="57" t="s">
        <v>538</v>
      </c>
      <c r="P298" s="57" t="s">
        <v>539</v>
      </c>
      <c r="Q298" s="57" t="s">
        <v>23</v>
      </c>
      <c r="R298" s="57" t="e">
        <f>VLOOKUP(#REF!,整户取消!#REF!,1,FALSE)</f>
        <v>#REF!</v>
      </c>
    </row>
    <row r="299" s="31" customFormat="1" spans="1:18">
      <c r="A299" s="57">
        <v>9216</v>
      </c>
      <c r="B299" s="57"/>
      <c r="C299" s="57" t="s">
        <v>277</v>
      </c>
      <c r="D299" s="57" t="s">
        <v>563</v>
      </c>
      <c r="E299" s="57">
        <v>3</v>
      </c>
      <c r="F299" s="57">
        <v>1</v>
      </c>
      <c r="G299" s="57">
        <v>1</v>
      </c>
      <c r="H299" s="57"/>
      <c r="I299" s="57" t="s">
        <v>107</v>
      </c>
      <c r="J299" s="57"/>
      <c r="K299" s="57"/>
      <c r="L299" s="57">
        <v>1</v>
      </c>
      <c r="M299" s="57">
        <f>295*L299</f>
        <v>295</v>
      </c>
      <c r="N299" s="57">
        <f>295*F299</f>
        <v>295</v>
      </c>
      <c r="O299" s="57" t="s">
        <v>538</v>
      </c>
      <c r="P299" s="57" t="s">
        <v>538</v>
      </c>
      <c r="Q299" s="57" t="s">
        <v>23</v>
      </c>
      <c r="R299" s="57" t="e">
        <f>VLOOKUP(#REF!,整户取消!#REF!,1,FALSE)</f>
        <v>#REF!</v>
      </c>
    </row>
    <row r="300" s="31" customFormat="1" spans="1:18">
      <c r="A300" s="57">
        <v>9217</v>
      </c>
      <c r="B300" s="57"/>
      <c r="C300" s="57" t="s">
        <v>132</v>
      </c>
      <c r="D300" s="57" t="s">
        <v>564</v>
      </c>
      <c r="E300" s="57">
        <v>4</v>
      </c>
      <c r="F300" s="57">
        <v>1</v>
      </c>
      <c r="G300" s="57"/>
      <c r="H300" s="57"/>
      <c r="I300" s="57" t="s">
        <v>67</v>
      </c>
      <c r="J300" s="57"/>
      <c r="K300" s="57"/>
      <c r="L300" s="57">
        <v>1</v>
      </c>
      <c r="M300" s="57">
        <f>400*L300</f>
        <v>400</v>
      </c>
      <c r="N300" s="57">
        <f>400*F300</f>
        <v>400</v>
      </c>
      <c r="O300" s="57" t="s">
        <v>538</v>
      </c>
      <c r="P300" s="57" t="s">
        <v>538</v>
      </c>
      <c r="Q300" s="57" t="s">
        <v>23</v>
      </c>
      <c r="R300" s="57" t="e">
        <f>VLOOKUP(#REF!,整户取消!#REF!,1,FALSE)</f>
        <v>#REF!</v>
      </c>
    </row>
    <row r="301" s="31" customFormat="1" spans="1:18">
      <c r="A301" s="57">
        <v>9218</v>
      </c>
      <c r="B301" s="57"/>
      <c r="C301" s="57" t="s">
        <v>138</v>
      </c>
      <c r="D301" s="57" t="s">
        <v>565</v>
      </c>
      <c r="E301" s="57">
        <v>4</v>
      </c>
      <c r="F301" s="57">
        <v>2</v>
      </c>
      <c r="G301" s="57"/>
      <c r="H301" s="57"/>
      <c r="I301" s="57" t="s">
        <v>21</v>
      </c>
      <c r="J301" s="57"/>
      <c r="K301" s="57"/>
      <c r="L301" s="57">
        <v>2</v>
      </c>
      <c r="M301" s="57">
        <f>565*L301</f>
        <v>1130</v>
      </c>
      <c r="N301" s="57">
        <f>565*F301</f>
        <v>1130</v>
      </c>
      <c r="O301" s="57" t="s">
        <v>538</v>
      </c>
      <c r="P301" s="57" t="s">
        <v>538</v>
      </c>
      <c r="Q301" s="57" t="s">
        <v>23</v>
      </c>
      <c r="R301" s="57" t="e">
        <f>VLOOKUP(#REF!,整户取消!#REF!,1,FALSE)</f>
        <v>#REF!</v>
      </c>
    </row>
    <row r="302" s="31" customFormat="1" spans="1:18">
      <c r="A302" s="57">
        <v>9219</v>
      </c>
      <c r="B302" s="57"/>
      <c r="C302" s="57" t="s">
        <v>251</v>
      </c>
      <c r="D302" s="57" t="s">
        <v>566</v>
      </c>
      <c r="E302" s="57">
        <v>6</v>
      </c>
      <c r="F302" s="57">
        <v>1</v>
      </c>
      <c r="G302" s="57"/>
      <c r="H302" s="57"/>
      <c r="I302" s="57" t="s">
        <v>107</v>
      </c>
      <c r="J302" s="57"/>
      <c r="K302" s="57"/>
      <c r="L302" s="57">
        <v>1</v>
      </c>
      <c r="M302" s="57">
        <f>295*L302</f>
        <v>295</v>
      </c>
      <c r="N302" s="57">
        <f>295*F302</f>
        <v>295</v>
      </c>
      <c r="O302" s="57" t="s">
        <v>538</v>
      </c>
      <c r="P302" s="57" t="s">
        <v>538</v>
      </c>
      <c r="Q302" s="57" t="s">
        <v>23</v>
      </c>
      <c r="R302" s="57" t="e">
        <f>VLOOKUP(#REF!,整户取消!#REF!,1,FALSE)</f>
        <v>#REF!</v>
      </c>
    </row>
    <row r="303" s="31" customFormat="1" spans="1:18">
      <c r="A303" s="57">
        <v>9220</v>
      </c>
      <c r="B303" s="57"/>
      <c r="C303" s="57" t="s">
        <v>567</v>
      </c>
      <c r="D303" s="57" t="s">
        <v>568</v>
      </c>
      <c r="E303" s="57">
        <v>6</v>
      </c>
      <c r="F303" s="57">
        <v>3</v>
      </c>
      <c r="G303" s="57"/>
      <c r="H303" s="57">
        <v>1</v>
      </c>
      <c r="I303" s="57" t="s">
        <v>67</v>
      </c>
      <c r="J303" s="57"/>
      <c r="K303" s="57"/>
      <c r="L303" s="57">
        <v>3</v>
      </c>
      <c r="M303" s="57">
        <f t="shared" ref="M303:M309" si="8">400*L303</f>
        <v>1200</v>
      </c>
      <c r="N303" s="57">
        <f t="shared" ref="N303:N309" si="9">400*F303</f>
        <v>1200</v>
      </c>
      <c r="O303" s="57" t="s">
        <v>538</v>
      </c>
      <c r="P303" s="57" t="s">
        <v>538</v>
      </c>
      <c r="Q303" s="57" t="s">
        <v>23</v>
      </c>
      <c r="R303" s="57" t="e">
        <f>VLOOKUP(#REF!,整户取消!#REF!,1,FALSE)</f>
        <v>#REF!</v>
      </c>
    </row>
    <row r="304" s="31" customFormat="1" spans="1:18">
      <c r="A304" s="57">
        <v>9221</v>
      </c>
      <c r="B304" s="57"/>
      <c r="C304" s="57" t="s">
        <v>156</v>
      </c>
      <c r="D304" s="57" t="s">
        <v>569</v>
      </c>
      <c r="E304" s="57">
        <v>4</v>
      </c>
      <c r="F304" s="57">
        <v>1</v>
      </c>
      <c r="G304" s="57"/>
      <c r="H304" s="57"/>
      <c r="I304" s="57" t="s">
        <v>67</v>
      </c>
      <c r="J304" s="57"/>
      <c r="K304" s="57"/>
      <c r="L304" s="57">
        <v>1</v>
      </c>
      <c r="M304" s="57">
        <f t="shared" si="8"/>
        <v>400</v>
      </c>
      <c r="N304" s="57">
        <f t="shared" si="9"/>
        <v>400</v>
      </c>
      <c r="O304" s="57" t="s">
        <v>538</v>
      </c>
      <c r="P304" s="57" t="s">
        <v>538</v>
      </c>
      <c r="Q304" s="57" t="s">
        <v>23</v>
      </c>
      <c r="R304" s="57" t="e">
        <f>VLOOKUP(#REF!,整户取消!#REF!,1,FALSE)</f>
        <v>#REF!</v>
      </c>
    </row>
    <row r="305" s="31" customFormat="1" spans="1:18">
      <c r="A305" s="57">
        <v>9222</v>
      </c>
      <c r="B305" s="57"/>
      <c r="C305" s="57" t="s">
        <v>163</v>
      </c>
      <c r="D305" s="57" t="s">
        <v>570</v>
      </c>
      <c r="E305" s="57">
        <v>5</v>
      </c>
      <c r="F305" s="57">
        <v>2</v>
      </c>
      <c r="G305" s="57"/>
      <c r="H305" s="57"/>
      <c r="I305" s="57" t="s">
        <v>67</v>
      </c>
      <c r="J305" s="57"/>
      <c r="K305" s="57"/>
      <c r="L305" s="57">
        <v>2</v>
      </c>
      <c r="M305" s="57">
        <f t="shared" si="8"/>
        <v>800</v>
      </c>
      <c r="N305" s="57">
        <f t="shared" si="9"/>
        <v>800</v>
      </c>
      <c r="O305" s="57" t="s">
        <v>538</v>
      </c>
      <c r="P305" s="57" t="s">
        <v>538</v>
      </c>
      <c r="Q305" s="57" t="s">
        <v>23</v>
      </c>
      <c r="R305" s="57" t="e">
        <f>VLOOKUP(#REF!,整户取消!#REF!,1,FALSE)</f>
        <v>#REF!</v>
      </c>
    </row>
    <row r="306" s="31" customFormat="1" spans="1:18">
      <c r="A306" s="57">
        <v>9223</v>
      </c>
      <c r="B306" s="57"/>
      <c r="C306" s="57" t="s">
        <v>138</v>
      </c>
      <c r="D306" s="57" t="s">
        <v>571</v>
      </c>
      <c r="E306" s="57">
        <v>4</v>
      </c>
      <c r="F306" s="57">
        <v>1</v>
      </c>
      <c r="G306" s="57"/>
      <c r="H306" s="57"/>
      <c r="I306" s="57" t="s">
        <v>67</v>
      </c>
      <c r="J306" s="57"/>
      <c r="K306" s="57"/>
      <c r="L306" s="57">
        <v>1</v>
      </c>
      <c r="M306" s="57">
        <f t="shared" si="8"/>
        <v>400</v>
      </c>
      <c r="N306" s="57">
        <f t="shared" si="9"/>
        <v>400</v>
      </c>
      <c r="O306" s="57" t="s">
        <v>538</v>
      </c>
      <c r="P306" s="57" t="s">
        <v>539</v>
      </c>
      <c r="Q306" s="57" t="s">
        <v>23</v>
      </c>
      <c r="R306" s="57" t="e">
        <f>VLOOKUP(#REF!,整户取消!#REF!,1,FALSE)</f>
        <v>#REF!</v>
      </c>
    </row>
    <row r="307" s="31" customFormat="1" spans="1:18">
      <c r="A307" s="57">
        <v>9224</v>
      </c>
      <c r="B307" s="57"/>
      <c r="C307" s="57" t="s">
        <v>572</v>
      </c>
      <c r="D307" s="57" t="s">
        <v>573</v>
      </c>
      <c r="E307" s="57">
        <v>3</v>
      </c>
      <c r="F307" s="57">
        <v>1</v>
      </c>
      <c r="G307" s="57"/>
      <c r="H307" s="57"/>
      <c r="I307" s="57" t="s">
        <v>67</v>
      </c>
      <c r="J307" s="57"/>
      <c r="K307" s="57"/>
      <c r="L307" s="57">
        <v>1</v>
      </c>
      <c r="M307" s="57">
        <f t="shared" si="8"/>
        <v>400</v>
      </c>
      <c r="N307" s="57">
        <f t="shared" si="9"/>
        <v>400</v>
      </c>
      <c r="O307" s="57" t="s">
        <v>538</v>
      </c>
      <c r="P307" s="57" t="s">
        <v>538</v>
      </c>
      <c r="Q307" s="57" t="s">
        <v>23</v>
      </c>
      <c r="R307" s="57" t="e">
        <f>VLOOKUP(#REF!,整户取消!#REF!,1,FALSE)</f>
        <v>#REF!</v>
      </c>
    </row>
    <row r="308" s="31" customFormat="1" spans="1:18">
      <c r="A308" s="57">
        <v>9225</v>
      </c>
      <c r="B308" s="57"/>
      <c r="C308" s="57" t="s">
        <v>574</v>
      </c>
      <c r="D308" s="57" t="s">
        <v>575</v>
      </c>
      <c r="E308" s="57">
        <v>3</v>
      </c>
      <c r="F308" s="57">
        <v>2</v>
      </c>
      <c r="G308" s="57"/>
      <c r="H308" s="57"/>
      <c r="I308" s="57" t="s">
        <v>67</v>
      </c>
      <c r="J308" s="57"/>
      <c r="K308" s="57"/>
      <c r="L308" s="57">
        <v>2</v>
      </c>
      <c r="M308" s="57">
        <f t="shared" si="8"/>
        <v>800</v>
      </c>
      <c r="N308" s="57">
        <f t="shared" si="9"/>
        <v>800</v>
      </c>
      <c r="O308" s="57" t="s">
        <v>538</v>
      </c>
      <c r="P308" s="57" t="s">
        <v>539</v>
      </c>
      <c r="Q308" s="57" t="s">
        <v>23</v>
      </c>
      <c r="R308" s="57" t="e">
        <f>VLOOKUP(#REF!,整户取消!#REF!,1,FALSE)</f>
        <v>#REF!</v>
      </c>
    </row>
    <row r="309" s="31" customFormat="1" spans="1:18">
      <c r="A309" s="57">
        <v>9226</v>
      </c>
      <c r="B309" s="57"/>
      <c r="C309" s="57" t="s">
        <v>464</v>
      </c>
      <c r="D309" s="57" t="s">
        <v>576</v>
      </c>
      <c r="E309" s="57">
        <v>4</v>
      </c>
      <c r="F309" s="57">
        <v>1</v>
      </c>
      <c r="G309" s="57"/>
      <c r="H309" s="57"/>
      <c r="I309" s="57" t="s">
        <v>67</v>
      </c>
      <c r="J309" s="57"/>
      <c r="K309" s="57"/>
      <c r="L309" s="57">
        <v>1</v>
      </c>
      <c r="M309" s="57">
        <f t="shared" si="8"/>
        <v>400</v>
      </c>
      <c r="N309" s="57">
        <f t="shared" si="9"/>
        <v>400</v>
      </c>
      <c r="O309" s="57" t="s">
        <v>538</v>
      </c>
      <c r="P309" s="57" t="s">
        <v>539</v>
      </c>
      <c r="Q309" s="57" t="s">
        <v>23</v>
      </c>
      <c r="R309" s="57" t="e">
        <f>VLOOKUP(#REF!,整户取消!#REF!,1,FALSE)</f>
        <v>#REF!</v>
      </c>
    </row>
    <row r="310" s="31" customFormat="1" spans="1:18">
      <c r="A310" s="57">
        <v>9227</v>
      </c>
      <c r="B310" s="57"/>
      <c r="C310" s="57" t="s">
        <v>490</v>
      </c>
      <c r="D310" s="57" t="s">
        <v>577</v>
      </c>
      <c r="E310" s="57">
        <v>7</v>
      </c>
      <c r="F310" s="57">
        <v>2</v>
      </c>
      <c r="G310" s="57"/>
      <c r="H310" s="57"/>
      <c r="I310" s="57" t="s">
        <v>21</v>
      </c>
      <c r="J310" s="57"/>
      <c r="K310" s="57"/>
      <c r="L310" s="57">
        <v>2</v>
      </c>
      <c r="M310" s="57">
        <f>565*L310</f>
        <v>1130</v>
      </c>
      <c r="N310" s="57">
        <f>565*F310</f>
        <v>1130</v>
      </c>
      <c r="O310" s="57" t="s">
        <v>538</v>
      </c>
      <c r="P310" s="57" t="s">
        <v>538</v>
      </c>
      <c r="Q310" s="57" t="s">
        <v>23</v>
      </c>
      <c r="R310" s="57" t="e">
        <f>VLOOKUP(#REF!,整户取消!#REF!,1,FALSE)</f>
        <v>#REF!</v>
      </c>
    </row>
    <row r="311" s="31" customFormat="1" spans="1:18">
      <c r="A311" s="57">
        <v>9228</v>
      </c>
      <c r="B311" s="57"/>
      <c r="C311" s="57" t="s">
        <v>38</v>
      </c>
      <c r="D311" s="57" t="s">
        <v>578</v>
      </c>
      <c r="E311" s="57">
        <v>4</v>
      </c>
      <c r="F311" s="57">
        <v>4</v>
      </c>
      <c r="G311" s="57"/>
      <c r="H311" s="57">
        <v>1</v>
      </c>
      <c r="I311" s="57" t="s">
        <v>31</v>
      </c>
      <c r="J311" s="57">
        <v>4</v>
      </c>
      <c r="K311" s="57">
        <f>765*J311</f>
        <v>3060</v>
      </c>
      <c r="L311" s="57"/>
      <c r="M311" s="57"/>
      <c r="N311" s="57">
        <f>765*F311</f>
        <v>3060</v>
      </c>
      <c r="O311" s="57" t="s">
        <v>539</v>
      </c>
      <c r="P311" s="57" t="s">
        <v>538</v>
      </c>
      <c r="Q311" s="57" t="s">
        <v>23</v>
      </c>
      <c r="R311" s="57" t="e">
        <f>VLOOKUP(#REF!,整户取消!#REF!,1,FALSE)</f>
        <v>#REF!</v>
      </c>
    </row>
    <row r="312" s="31" customFormat="1" spans="1:18">
      <c r="A312" s="57">
        <v>9229</v>
      </c>
      <c r="B312" s="57"/>
      <c r="C312" s="57" t="s">
        <v>38</v>
      </c>
      <c r="D312" s="57" t="s">
        <v>579</v>
      </c>
      <c r="E312" s="57">
        <v>2</v>
      </c>
      <c r="F312" s="57">
        <v>1</v>
      </c>
      <c r="G312" s="57"/>
      <c r="H312" s="57"/>
      <c r="I312" s="57" t="s">
        <v>21</v>
      </c>
      <c r="J312" s="57"/>
      <c r="K312" s="57"/>
      <c r="L312" s="57">
        <v>1</v>
      </c>
      <c r="M312" s="57">
        <f>565*L312</f>
        <v>565</v>
      </c>
      <c r="N312" s="57">
        <f>565*F312</f>
        <v>565</v>
      </c>
      <c r="O312" s="57" t="s">
        <v>538</v>
      </c>
      <c r="P312" s="57" t="s">
        <v>538</v>
      </c>
      <c r="Q312" s="57" t="s">
        <v>23</v>
      </c>
      <c r="R312" s="57" t="e">
        <f>VLOOKUP(#REF!,整户取消!#REF!,1,FALSE)</f>
        <v>#REF!</v>
      </c>
    </row>
    <row r="313" s="31" customFormat="1" spans="1:18">
      <c r="A313" s="57">
        <v>9230</v>
      </c>
      <c r="B313" s="57"/>
      <c r="C313" s="57" t="s">
        <v>69</v>
      </c>
      <c r="D313" s="57" t="s">
        <v>580</v>
      </c>
      <c r="E313" s="57">
        <v>3</v>
      </c>
      <c r="F313" s="57">
        <v>2</v>
      </c>
      <c r="G313" s="57"/>
      <c r="H313" s="57"/>
      <c r="I313" s="57" t="s">
        <v>67</v>
      </c>
      <c r="J313" s="57"/>
      <c r="K313" s="57"/>
      <c r="L313" s="57">
        <v>2</v>
      </c>
      <c r="M313" s="57">
        <f>400*L313</f>
        <v>800</v>
      </c>
      <c r="N313" s="57">
        <f>400*F313</f>
        <v>800</v>
      </c>
      <c r="O313" s="57" t="s">
        <v>538</v>
      </c>
      <c r="P313" s="57" t="s">
        <v>539</v>
      </c>
      <c r="Q313" s="57" t="s">
        <v>23</v>
      </c>
      <c r="R313" s="57" t="e">
        <f>VLOOKUP(#REF!,整户取消!#REF!,1,FALSE)</f>
        <v>#REF!</v>
      </c>
    </row>
    <row r="314" s="31" customFormat="1" spans="1:18">
      <c r="A314" s="57">
        <v>9231</v>
      </c>
      <c r="B314" s="57"/>
      <c r="C314" s="57" t="s">
        <v>59</v>
      </c>
      <c r="D314" s="57" t="s">
        <v>581</v>
      </c>
      <c r="E314" s="57">
        <v>5</v>
      </c>
      <c r="F314" s="57">
        <v>4</v>
      </c>
      <c r="G314" s="57"/>
      <c r="H314" s="57"/>
      <c r="I314" s="57" t="s">
        <v>21</v>
      </c>
      <c r="J314" s="58"/>
      <c r="K314" s="58"/>
      <c r="L314" s="57">
        <v>4</v>
      </c>
      <c r="M314" s="57">
        <f>565*L314</f>
        <v>2260</v>
      </c>
      <c r="N314" s="57">
        <f>565*F314</f>
        <v>2260</v>
      </c>
      <c r="O314" s="57" t="s">
        <v>539</v>
      </c>
      <c r="P314" s="57" t="s">
        <v>539</v>
      </c>
      <c r="Q314" s="57" t="s">
        <v>23</v>
      </c>
      <c r="R314" s="57" t="e">
        <f>VLOOKUP(#REF!,整户取消!#REF!,1,FALSE)</f>
        <v>#REF!</v>
      </c>
    </row>
    <row r="315" s="31" customFormat="1" spans="1:18">
      <c r="A315" s="57">
        <v>9232</v>
      </c>
      <c r="B315" s="57"/>
      <c r="C315" s="57" t="s">
        <v>38</v>
      </c>
      <c r="D315" s="57" t="s">
        <v>582</v>
      </c>
      <c r="E315" s="57">
        <v>3</v>
      </c>
      <c r="F315" s="57">
        <v>1</v>
      </c>
      <c r="G315" s="57"/>
      <c r="H315" s="57"/>
      <c r="I315" s="57" t="s">
        <v>67</v>
      </c>
      <c r="J315" s="57"/>
      <c r="K315" s="57"/>
      <c r="L315" s="57">
        <v>1</v>
      </c>
      <c r="M315" s="57">
        <f>400*L315</f>
        <v>400</v>
      </c>
      <c r="N315" s="57">
        <f>400*F315</f>
        <v>400</v>
      </c>
      <c r="O315" s="57" t="s">
        <v>538</v>
      </c>
      <c r="P315" s="57" t="s">
        <v>538</v>
      </c>
      <c r="Q315" s="57" t="s">
        <v>23</v>
      </c>
      <c r="R315" s="57" t="e">
        <f>VLOOKUP(#REF!,整户取消!#REF!,1,FALSE)</f>
        <v>#REF!</v>
      </c>
    </row>
    <row r="316" s="31" customFormat="1" spans="1:18">
      <c r="A316" s="57">
        <v>9233</v>
      </c>
      <c r="B316" s="57"/>
      <c r="C316" s="57" t="s">
        <v>149</v>
      </c>
      <c r="D316" s="57" t="s">
        <v>583</v>
      </c>
      <c r="E316" s="57">
        <v>4</v>
      </c>
      <c r="F316" s="57">
        <v>1</v>
      </c>
      <c r="G316" s="57"/>
      <c r="H316" s="57"/>
      <c r="I316" s="57" t="s">
        <v>67</v>
      </c>
      <c r="J316" s="57"/>
      <c r="K316" s="57"/>
      <c r="L316" s="57">
        <v>1</v>
      </c>
      <c r="M316" s="57">
        <f>400*L316</f>
        <v>400</v>
      </c>
      <c r="N316" s="57">
        <f>400*F316</f>
        <v>400</v>
      </c>
      <c r="O316" s="57" t="s">
        <v>538</v>
      </c>
      <c r="P316" s="57" t="s">
        <v>539</v>
      </c>
      <c r="Q316" s="57" t="s">
        <v>23</v>
      </c>
      <c r="R316" s="57" t="e">
        <f>VLOOKUP(#REF!,整户取消!#REF!,1,FALSE)</f>
        <v>#REF!</v>
      </c>
    </row>
    <row r="317" s="31" customFormat="1" spans="1:18">
      <c r="A317" s="57">
        <v>9234</v>
      </c>
      <c r="B317" s="57"/>
      <c r="C317" s="57" t="s">
        <v>188</v>
      </c>
      <c r="D317" s="57" t="s">
        <v>584</v>
      </c>
      <c r="E317" s="62">
        <v>5</v>
      </c>
      <c r="F317" s="57">
        <v>1</v>
      </c>
      <c r="G317" s="57"/>
      <c r="H317" s="57"/>
      <c r="I317" s="57" t="s">
        <v>67</v>
      </c>
      <c r="J317" s="57"/>
      <c r="K317" s="57"/>
      <c r="L317" s="62">
        <v>1</v>
      </c>
      <c r="M317" s="57">
        <f>400*L317</f>
        <v>400</v>
      </c>
      <c r="N317" s="57">
        <f>400*F317</f>
        <v>400</v>
      </c>
      <c r="O317" s="57" t="s">
        <v>538</v>
      </c>
      <c r="P317" s="57" t="s">
        <v>539</v>
      </c>
      <c r="Q317" s="57" t="s">
        <v>23</v>
      </c>
      <c r="R317" s="57" t="e">
        <f>VLOOKUP(#REF!,整户取消!#REF!,1,FALSE)</f>
        <v>#REF!</v>
      </c>
    </row>
    <row r="318" s="31" customFormat="1" spans="1:18">
      <c r="A318" s="57">
        <v>9235</v>
      </c>
      <c r="B318" s="57"/>
      <c r="C318" s="57" t="s">
        <v>274</v>
      </c>
      <c r="D318" s="57" t="s">
        <v>585</v>
      </c>
      <c r="E318" s="62">
        <v>1</v>
      </c>
      <c r="F318" s="57">
        <v>1</v>
      </c>
      <c r="G318" s="57"/>
      <c r="H318" s="57"/>
      <c r="I318" s="57" t="s">
        <v>21</v>
      </c>
      <c r="J318" s="57"/>
      <c r="K318" s="57"/>
      <c r="L318" s="62">
        <v>1</v>
      </c>
      <c r="M318" s="57">
        <f>565*L318</f>
        <v>565</v>
      </c>
      <c r="N318" s="57">
        <f>565*F318</f>
        <v>565</v>
      </c>
      <c r="O318" s="57" t="s">
        <v>539</v>
      </c>
      <c r="P318" s="57" t="s">
        <v>539</v>
      </c>
      <c r="Q318" s="57" t="s">
        <v>23</v>
      </c>
      <c r="R318" s="57" t="e">
        <f>VLOOKUP(#REF!,整户取消!#REF!,1,FALSE)</f>
        <v>#REF!</v>
      </c>
    </row>
    <row r="319" s="31" customFormat="1" spans="1:18">
      <c r="A319" s="57">
        <v>9236</v>
      </c>
      <c r="B319" s="57"/>
      <c r="C319" s="57" t="s">
        <v>333</v>
      </c>
      <c r="D319" s="57" t="s">
        <v>586</v>
      </c>
      <c r="E319" s="62">
        <v>2</v>
      </c>
      <c r="F319" s="57">
        <v>1</v>
      </c>
      <c r="G319" s="57"/>
      <c r="H319" s="57"/>
      <c r="I319" s="57" t="s">
        <v>21</v>
      </c>
      <c r="J319" s="57"/>
      <c r="K319" s="57"/>
      <c r="L319" s="62">
        <v>1</v>
      </c>
      <c r="M319" s="57">
        <f>565*L319</f>
        <v>565</v>
      </c>
      <c r="N319" s="57">
        <f>565*F319</f>
        <v>565</v>
      </c>
      <c r="O319" s="57" t="s">
        <v>538</v>
      </c>
      <c r="P319" s="57" t="s">
        <v>538</v>
      </c>
      <c r="Q319" s="57" t="s">
        <v>23</v>
      </c>
      <c r="R319" s="57" t="e">
        <f>VLOOKUP(#REF!,整户取消!#REF!,1,FALSE)</f>
        <v>#REF!</v>
      </c>
    </row>
    <row r="320" s="31" customFormat="1" spans="1:18">
      <c r="A320" s="57">
        <v>9237</v>
      </c>
      <c r="B320" s="57"/>
      <c r="C320" s="57" t="s">
        <v>188</v>
      </c>
      <c r="D320" s="57" t="s">
        <v>587</v>
      </c>
      <c r="E320" s="62">
        <v>3</v>
      </c>
      <c r="F320" s="57">
        <v>1</v>
      </c>
      <c r="G320" s="57"/>
      <c r="H320" s="57">
        <v>1</v>
      </c>
      <c r="I320" s="57" t="s">
        <v>67</v>
      </c>
      <c r="J320" s="57"/>
      <c r="K320" s="57"/>
      <c r="L320" s="62">
        <v>1</v>
      </c>
      <c r="M320" s="57">
        <f>400*L320</f>
        <v>400</v>
      </c>
      <c r="N320" s="57">
        <f>400*F320</f>
        <v>400</v>
      </c>
      <c r="O320" s="57" t="s">
        <v>538</v>
      </c>
      <c r="P320" s="57" t="s">
        <v>539</v>
      </c>
      <c r="Q320" s="57" t="s">
        <v>23</v>
      </c>
      <c r="R320" s="57" t="e">
        <f>VLOOKUP(#REF!,整户取消!#REF!,1,FALSE)</f>
        <v>#REF!</v>
      </c>
    </row>
    <row r="321" s="31" customFormat="1" spans="1:18">
      <c r="A321" s="57">
        <v>9238</v>
      </c>
      <c r="B321" s="57"/>
      <c r="C321" s="57" t="s">
        <v>123</v>
      </c>
      <c r="D321" s="57" t="s">
        <v>297</v>
      </c>
      <c r="E321" s="62">
        <v>7</v>
      </c>
      <c r="F321" s="57">
        <v>2</v>
      </c>
      <c r="G321" s="57"/>
      <c r="H321" s="57"/>
      <c r="I321" s="57" t="s">
        <v>67</v>
      </c>
      <c r="J321" s="57"/>
      <c r="K321" s="57"/>
      <c r="L321" s="62">
        <v>2</v>
      </c>
      <c r="M321" s="57">
        <f>400*L321</f>
        <v>800</v>
      </c>
      <c r="N321" s="57">
        <f>400*F321</f>
        <v>800</v>
      </c>
      <c r="O321" s="57" t="s">
        <v>538</v>
      </c>
      <c r="P321" s="57" t="s">
        <v>538</v>
      </c>
      <c r="Q321" s="57" t="s">
        <v>23</v>
      </c>
      <c r="R321" s="57" t="e">
        <f>VLOOKUP(#REF!,整户取消!#REF!,1,FALSE)</f>
        <v>#REF!</v>
      </c>
    </row>
    <row r="322" s="31" customFormat="1" spans="1:18">
      <c r="A322" s="57">
        <v>9239</v>
      </c>
      <c r="B322" s="57"/>
      <c r="C322" s="57" t="s">
        <v>50</v>
      </c>
      <c r="D322" s="57" t="s">
        <v>588</v>
      </c>
      <c r="E322" s="62">
        <v>4</v>
      </c>
      <c r="F322" s="57">
        <v>3</v>
      </c>
      <c r="G322" s="57"/>
      <c r="H322" s="57"/>
      <c r="I322" s="57" t="s">
        <v>21</v>
      </c>
      <c r="J322" s="57"/>
      <c r="K322" s="57"/>
      <c r="L322" s="62">
        <v>3</v>
      </c>
      <c r="M322" s="57">
        <f>565*L322</f>
        <v>1695</v>
      </c>
      <c r="N322" s="57">
        <f>565*F322</f>
        <v>1695</v>
      </c>
      <c r="O322" s="57" t="s">
        <v>538</v>
      </c>
      <c r="P322" s="57" t="s">
        <v>538</v>
      </c>
      <c r="Q322" s="57" t="s">
        <v>23</v>
      </c>
      <c r="R322" s="57" t="e">
        <f>VLOOKUP(#REF!,整户取消!#REF!,1,FALSE)</f>
        <v>#REF!</v>
      </c>
    </row>
    <row r="323" s="31" customFormat="1" spans="1:18">
      <c r="A323" s="57">
        <v>9240</v>
      </c>
      <c r="B323" s="57"/>
      <c r="C323" s="57" t="s">
        <v>589</v>
      </c>
      <c r="D323" s="57" t="s">
        <v>590</v>
      </c>
      <c r="E323" s="62">
        <v>2</v>
      </c>
      <c r="F323" s="57">
        <v>2</v>
      </c>
      <c r="G323" s="57"/>
      <c r="H323" s="57"/>
      <c r="I323" s="57" t="s">
        <v>31</v>
      </c>
      <c r="J323" s="57">
        <v>2</v>
      </c>
      <c r="K323" s="57">
        <f>765*J323</f>
        <v>1530</v>
      </c>
      <c r="L323" s="62"/>
      <c r="M323" s="57"/>
      <c r="N323" s="57">
        <f>765*F323</f>
        <v>1530</v>
      </c>
      <c r="O323" s="57" t="s">
        <v>538</v>
      </c>
      <c r="P323" s="57" t="s">
        <v>538</v>
      </c>
      <c r="Q323" s="57" t="s">
        <v>23</v>
      </c>
      <c r="R323" s="57" t="e">
        <f>VLOOKUP(#REF!,整户取消!#REF!,1,FALSE)</f>
        <v>#REF!</v>
      </c>
    </row>
    <row r="324" s="31" customFormat="1" spans="1:18">
      <c r="A324" s="57">
        <v>9241</v>
      </c>
      <c r="B324" s="57"/>
      <c r="C324" s="57" t="s">
        <v>591</v>
      </c>
      <c r="D324" s="57" t="s">
        <v>592</v>
      </c>
      <c r="E324" s="62">
        <v>5</v>
      </c>
      <c r="F324" s="57">
        <v>1</v>
      </c>
      <c r="G324" s="57"/>
      <c r="H324" s="57">
        <v>1</v>
      </c>
      <c r="I324" s="57" t="s">
        <v>21</v>
      </c>
      <c r="J324" s="57"/>
      <c r="K324" s="57"/>
      <c r="L324" s="62">
        <v>1</v>
      </c>
      <c r="M324" s="57">
        <f>565*L324</f>
        <v>565</v>
      </c>
      <c r="N324" s="57">
        <f>565*F324</f>
        <v>565</v>
      </c>
      <c r="O324" s="57" t="s">
        <v>538</v>
      </c>
      <c r="P324" s="57" t="s">
        <v>539</v>
      </c>
      <c r="Q324" s="57" t="s">
        <v>23</v>
      </c>
      <c r="R324" s="57" t="e">
        <f>VLOOKUP(#REF!,整户取消!#REF!,1,FALSE)</f>
        <v>#REF!</v>
      </c>
    </row>
    <row r="325" s="31" customFormat="1" spans="1:18">
      <c r="A325" s="57">
        <v>9242</v>
      </c>
      <c r="B325" s="57"/>
      <c r="C325" s="57" t="s">
        <v>593</v>
      </c>
      <c r="D325" s="57" t="s">
        <v>594</v>
      </c>
      <c r="E325" s="62">
        <v>3</v>
      </c>
      <c r="F325" s="57">
        <v>2</v>
      </c>
      <c r="G325" s="57"/>
      <c r="H325" s="57"/>
      <c r="I325" s="57" t="s">
        <v>21</v>
      </c>
      <c r="J325" s="57"/>
      <c r="K325" s="57"/>
      <c r="L325" s="62">
        <v>2</v>
      </c>
      <c r="M325" s="57">
        <f>565*L325</f>
        <v>1130</v>
      </c>
      <c r="N325" s="57">
        <f>565*F325</f>
        <v>1130</v>
      </c>
      <c r="O325" s="57" t="s">
        <v>538</v>
      </c>
      <c r="P325" s="57" t="s">
        <v>539</v>
      </c>
      <c r="Q325" s="57" t="s">
        <v>23</v>
      </c>
      <c r="R325" s="57" t="e">
        <f>VLOOKUP(#REF!,整户取消!#REF!,1,FALSE)</f>
        <v>#REF!</v>
      </c>
    </row>
    <row r="326" s="31" customFormat="1" spans="1:18">
      <c r="A326" s="57">
        <v>9243</v>
      </c>
      <c r="B326" s="57"/>
      <c r="C326" s="57" t="s">
        <v>464</v>
      </c>
      <c r="D326" s="57" t="s">
        <v>595</v>
      </c>
      <c r="E326" s="62">
        <v>4</v>
      </c>
      <c r="F326" s="57">
        <v>3</v>
      </c>
      <c r="G326" s="57"/>
      <c r="H326" s="57"/>
      <c r="I326" s="57" t="s">
        <v>21</v>
      </c>
      <c r="J326" s="57"/>
      <c r="K326" s="57"/>
      <c r="L326" s="62">
        <v>3</v>
      </c>
      <c r="M326" s="57">
        <f>565*L326</f>
        <v>1695</v>
      </c>
      <c r="N326" s="57">
        <f>565*F326</f>
        <v>1695</v>
      </c>
      <c r="O326" s="57" t="s">
        <v>538</v>
      </c>
      <c r="P326" s="57" t="s">
        <v>539</v>
      </c>
      <c r="Q326" s="57" t="s">
        <v>23</v>
      </c>
      <c r="R326" s="57" t="e">
        <f>VLOOKUP(#REF!,整户取消!#REF!,1,FALSE)</f>
        <v>#REF!</v>
      </c>
    </row>
    <row r="327" s="31" customFormat="1" spans="1:18">
      <c r="A327" s="57">
        <v>9244</v>
      </c>
      <c r="B327" s="57"/>
      <c r="C327" s="57" t="s">
        <v>65</v>
      </c>
      <c r="D327" s="57" t="s">
        <v>596</v>
      </c>
      <c r="E327" s="62">
        <v>1</v>
      </c>
      <c r="F327" s="57">
        <v>1</v>
      </c>
      <c r="G327" s="57"/>
      <c r="H327" s="57"/>
      <c r="I327" s="57" t="s">
        <v>67</v>
      </c>
      <c r="J327" s="57"/>
      <c r="K327" s="57"/>
      <c r="L327" s="62">
        <v>1</v>
      </c>
      <c r="M327" s="57">
        <f>400*L327</f>
        <v>400</v>
      </c>
      <c r="N327" s="57">
        <f>400*F327</f>
        <v>400</v>
      </c>
      <c r="O327" s="57" t="s">
        <v>597</v>
      </c>
      <c r="P327" s="57" t="s">
        <v>539</v>
      </c>
      <c r="Q327" s="57" t="s">
        <v>23</v>
      </c>
      <c r="R327" s="57" t="e">
        <f>VLOOKUP(#REF!,整户取消!#REF!,1,FALSE)</f>
        <v>#REF!</v>
      </c>
    </row>
    <row r="328" s="31" customFormat="1" spans="1:18">
      <c r="A328" s="57">
        <v>9245</v>
      </c>
      <c r="B328" s="57"/>
      <c r="C328" s="57" t="s">
        <v>146</v>
      </c>
      <c r="D328" s="57" t="s">
        <v>598</v>
      </c>
      <c r="E328" s="62">
        <v>6</v>
      </c>
      <c r="F328" s="57">
        <v>1</v>
      </c>
      <c r="G328" s="57"/>
      <c r="H328" s="57">
        <v>1</v>
      </c>
      <c r="I328" s="57" t="s">
        <v>67</v>
      </c>
      <c r="J328" s="57"/>
      <c r="K328" s="57"/>
      <c r="L328" s="62">
        <v>1</v>
      </c>
      <c r="M328" s="57">
        <f>400*L328</f>
        <v>400</v>
      </c>
      <c r="N328" s="57">
        <f>400*F328</f>
        <v>400</v>
      </c>
      <c r="O328" s="57" t="s">
        <v>538</v>
      </c>
      <c r="P328" s="57" t="s">
        <v>538</v>
      </c>
      <c r="Q328" s="57" t="s">
        <v>23</v>
      </c>
      <c r="R328" s="57" t="e">
        <f>VLOOKUP(#REF!,整户取消!#REF!,1,FALSE)</f>
        <v>#REF!</v>
      </c>
    </row>
    <row r="329" s="31" customFormat="1" spans="1:18">
      <c r="A329" s="57">
        <v>9246</v>
      </c>
      <c r="B329" s="57"/>
      <c r="C329" s="57" t="s">
        <v>567</v>
      </c>
      <c r="D329" s="57" t="s">
        <v>599</v>
      </c>
      <c r="E329" s="62">
        <v>2</v>
      </c>
      <c r="F329" s="57">
        <v>1</v>
      </c>
      <c r="G329" s="57"/>
      <c r="H329" s="57">
        <v>1</v>
      </c>
      <c r="I329" s="57" t="s">
        <v>21</v>
      </c>
      <c r="J329" s="57"/>
      <c r="K329" s="57"/>
      <c r="L329" s="62">
        <v>1</v>
      </c>
      <c r="M329" s="57">
        <f>565*L329</f>
        <v>565</v>
      </c>
      <c r="N329" s="57">
        <f>565*F329</f>
        <v>565</v>
      </c>
      <c r="O329" s="57" t="s">
        <v>597</v>
      </c>
      <c r="P329" s="57" t="s">
        <v>539</v>
      </c>
      <c r="Q329" s="57" t="s">
        <v>23</v>
      </c>
      <c r="R329" s="57" t="e">
        <f>VLOOKUP(#REF!,整户取消!#REF!,1,FALSE)</f>
        <v>#REF!</v>
      </c>
    </row>
    <row r="330" s="31" customFormat="1" spans="1:18">
      <c r="A330" s="57">
        <v>9247</v>
      </c>
      <c r="B330" s="57"/>
      <c r="C330" s="57" t="s">
        <v>507</v>
      </c>
      <c r="D330" s="57" t="s">
        <v>252</v>
      </c>
      <c r="E330" s="62">
        <v>3</v>
      </c>
      <c r="F330" s="57">
        <v>1</v>
      </c>
      <c r="G330" s="57"/>
      <c r="H330" s="57">
        <v>1</v>
      </c>
      <c r="I330" s="57" t="s">
        <v>21</v>
      </c>
      <c r="J330" s="57"/>
      <c r="K330" s="57"/>
      <c r="L330" s="62">
        <v>1</v>
      </c>
      <c r="M330" s="57">
        <f>565*L330</f>
        <v>565</v>
      </c>
      <c r="N330" s="57">
        <f>565*F330</f>
        <v>565</v>
      </c>
      <c r="O330" s="57" t="s">
        <v>538</v>
      </c>
      <c r="P330" s="57" t="s">
        <v>539</v>
      </c>
      <c r="Q330" s="57" t="s">
        <v>23</v>
      </c>
      <c r="R330" s="57" t="e">
        <f>VLOOKUP(#REF!,整户取消!#REF!,1,FALSE)</f>
        <v>#REF!</v>
      </c>
    </row>
    <row r="331" s="31" customFormat="1" spans="1:18">
      <c r="A331" s="57">
        <v>9248</v>
      </c>
      <c r="B331" s="57"/>
      <c r="C331" s="57" t="s">
        <v>283</v>
      </c>
      <c r="D331" s="57" t="s">
        <v>600</v>
      </c>
      <c r="E331" s="62">
        <v>6</v>
      </c>
      <c r="F331" s="57">
        <v>2</v>
      </c>
      <c r="G331" s="57">
        <v>1</v>
      </c>
      <c r="H331" s="57"/>
      <c r="I331" s="57" t="s">
        <v>67</v>
      </c>
      <c r="J331" s="57"/>
      <c r="K331" s="57"/>
      <c r="L331" s="62">
        <v>2</v>
      </c>
      <c r="M331" s="57">
        <f>400*L331</f>
        <v>800</v>
      </c>
      <c r="N331" s="57">
        <f>400*F331</f>
        <v>800</v>
      </c>
      <c r="O331" s="57" t="s">
        <v>538</v>
      </c>
      <c r="P331" s="57" t="s">
        <v>539</v>
      </c>
      <c r="Q331" s="57" t="s">
        <v>23</v>
      </c>
      <c r="R331" s="57" t="e">
        <f>VLOOKUP(#REF!,整户取消!#REF!,1,FALSE)</f>
        <v>#REF!</v>
      </c>
    </row>
    <row r="332" s="31" customFormat="1" spans="1:18">
      <c r="A332" s="57">
        <v>9249</v>
      </c>
      <c r="B332" s="57"/>
      <c r="C332" s="57" t="s">
        <v>601</v>
      </c>
      <c r="D332" s="57" t="s">
        <v>602</v>
      </c>
      <c r="E332" s="62">
        <v>7</v>
      </c>
      <c r="F332" s="57">
        <v>3</v>
      </c>
      <c r="G332" s="57"/>
      <c r="H332" s="57"/>
      <c r="I332" s="57" t="s">
        <v>21</v>
      </c>
      <c r="J332" s="57"/>
      <c r="K332" s="57"/>
      <c r="L332" s="62">
        <v>3</v>
      </c>
      <c r="M332" s="57">
        <f>565*L332</f>
        <v>1695</v>
      </c>
      <c r="N332" s="57">
        <f>565*F332</f>
        <v>1695</v>
      </c>
      <c r="O332" s="57" t="s">
        <v>538</v>
      </c>
      <c r="P332" s="57" t="s">
        <v>539</v>
      </c>
      <c r="Q332" s="57" t="s">
        <v>23</v>
      </c>
      <c r="R332" s="57" t="e">
        <f>VLOOKUP(#REF!,整户取消!#REF!,1,FALSE)</f>
        <v>#REF!</v>
      </c>
    </row>
    <row r="333" s="31" customFormat="1" spans="1:18">
      <c r="A333" s="57">
        <v>13628</v>
      </c>
      <c r="B333" s="57"/>
      <c r="C333" s="57" t="s">
        <v>490</v>
      </c>
      <c r="D333" s="57" t="s">
        <v>603</v>
      </c>
      <c r="E333" s="62">
        <v>1</v>
      </c>
      <c r="F333" s="57">
        <v>1</v>
      </c>
      <c r="G333" s="57"/>
      <c r="H333" s="57"/>
      <c r="I333" s="57" t="s">
        <v>604</v>
      </c>
      <c r="J333" s="57"/>
      <c r="K333" s="57"/>
      <c r="L333" s="62">
        <v>1</v>
      </c>
      <c r="M333" s="57">
        <f t="shared" ref="M333:M339" si="10">382*L333</f>
        <v>382</v>
      </c>
      <c r="N333" s="57">
        <f t="shared" ref="N333:N339" si="11">382*F333</f>
        <v>382</v>
      </c>
      <c r="O333" s="57" t="s">
        <v>539</v>
      </c>
      <c r="P333" s="57" t="s">
        <v>539</v>
      </c>
      <c r="Q333" s="57" t="s">
        <v>23</v>
      </c>
      <c r="R333" s="57" t="e">
        <f>VLOOKUP(#REF!,整户取消!#REF!,1,FALSE)</f>
        <v>#REF!</v>
      </c>
    </row>
    <row r="334" s="31" customFormat="1" spans="1:18">
      <c r="A334" s="57">
        <v>13629</v>
      </c>
      <c r="B334" s="57"/>
      <c r="C334" s="57" t="s">
        <v>490</v>
      </c>
      <c r="D334" s="57" t="s">
        <v>605</v>
      </c>
      <c r="E334" s="62">
        <v>1</v>
      </c>
      <c r="F334" s="57">
        <v>1</v>
      </c>
      <c r="G334" s="57"/>
      <c r="H334" s="57"/>
      <c r="I334" s="57" t="s">
        <v>604</v>
      </c>
      <c r="J334" s="57"/>
      <c r="K334" s="57"/>
      <c r="L334" s="62">
        <v>1</v>
      </c>
      <c r="M334" s="57">
        <f t="shared" si="10"/>
        <v>382</v>
      </c>
      <c r="N334" s="57">
        <f t="shared" si="11"/>
        <v>382</v>
      </c>
      <c r="O334" s="57" t="s">
        <v>539</v>
      </c>
      <c r="P334" s="57" t="s">
        <v>538</v>
      </c>
      <c r="Q334" s="57" t="s">
        <v>23</v>
      </c>
      <c r="R334" s="57" t="e">
        <f>VLOOKUP(#REF!,整户取消!#REF!,1,FALSE)</f>
        <v>#REF!</v>
      </c>
    </row>
    <row r="335" s="31" customFormat="1" spans="1:18">
      <c r="A335" s="57">
        <v>13630</v>
      </c>
      <c r="B335" s="57"/>
      <c r="C335" s="57" t="s">
        <v>268</v>
      </c>
      <c r="D335" s="57" t="s">
        <v>606</v>
      </c>
      <c r="E335" s="62">
        <v>1</v>
      </c>
      <c r="F335" s="57">
        <v>1</v>
      </c>
      <c r="G335" s="57"/>
      <c r="H335" s="57"/>
      <c r="I335" s="57" t="s">
        <v>604</v>
      </c>
      <c r="J335" s="57"/>
      <c r="K335" s="57"/>
      <c r="L335" s="62">
        <v>1</v>
      </c>
      <c r="M335" s="57">
        <f t="shared" si="10"/>
        <v>382</v>
      </c>
      <c r="N335" s="57">
        <f t="shared" si="11"/>
        <v>382</v>
      </c>
      <c r="O335" s="57" t="s">
        <v>539</v>
      </c>
      <c r="P335" s="57" t="s">
        <v>539</v>
      </c>
      <c r="Q335" s="57" t="s">
        <v>23</v>
      </c>
      <c r="R335" s="57" t="e">
        <f>VLOOKUP(#REF!,整户取消!#REF!,1,FALSE)</f>
        <v>#REF!</v>
      </c>
    </row>
    <row r="336" s="31" customFormat="1" spans="1:18">
      <c r="A336" s="57">
        <v>13631</v>
      </c>
      <c r="B336" s="57"/>
      <c r="C336" s="57" t="s">
        <v>268</v>
      </c>
      <c r="D336" s="57" t="s">
        <v>607</v>
      </c>
      <c r="E336" s="62">
        <v>1</v>
      </c>
      <c r="F336" s="57">
        <v>1</v>
      </c>
      <c r="G336" s="57"/>
      <c r="H336" s="57"/>
      <c r="I336" s="57" t="s">
        <v>604</v>
      </c>
      <c r="J336" s="57"/>
      <c r="K336" s="57"/>
      <c r="L336" s="62">
        <v>1</v>
      </c>
      <c r="M336" s="57">
        <f t="shared" si="10"/>
        <v>382</v>
      </c>
      <c r="N336" s="57">
        <f t="shared" si="11"/>
        <v>382</v>
      </c>
      <c r="O336" s="57" t="s">
        <v>539</v>
      </c>
      <c r="P336" s="57" t="s">
        <v>539</v>
      </c>
      <c r="Q336" s="57" t="s">
        <v>23</v>
      </c>
      <c r="R336" s="57" t="e">
        <f>VLOOKUP(#REF!,整户取消!#REF!,1,FALSE)</f>
        <v>#REF!</v>
      </c>
    </row>
    <row r="337" s="31" customFormat="1" spans="1:18">
      <c r="A337" s="57">
        <v>13632</v>
      </c>
      <c r="B337" s="57"/>
      <c r="C337" s="57" t="s">
        <v>490</v>
      </c>
      <c r="D337" s="57" t="s">
        <v>608</v>
      </c>
      <c r="E337" s="62">
        <v>1</v>
      </c>
      <c r="F337" s="57">
        <v>1</v>
      </c>
      <c r="G337" s="57"/>
      <c r="H337" s="57"/>
      <c r="I337" s="57" t="s">
        <v>604</v>
      </c>
      <c r="J337" s="57"/>
      <c r="K337" s="57"/>
      <c r="L337" s="62">
        <v>1</v>
      </c>
      <c r="M337" s="57">
        <f t="shared" si="10"/>
        <v>382</v>
      </c>
      <c r="N337" s="57">
        <f t="shared" si="11"/>
        <v>382</v>
      </c>
      <c r="O337" s="57" t="s">
        <v>539</v>
      </c>
      <c r="P337" s="57" t="s">
        <v>538</v>
      </c>
      <c r="Q337" s="57" t="s">
        <v>23</v>
      </c>
      <c r="R337" s="57" t="e">
        <f>VLOOKUP(#REF!,整户取消!#REF!,1,FALSE)</f>
        <v>#REF!</v>
      </c>
    </row>
    <row r="338" s="31" customFormat="1" spans="1:18">
      <c r="A338" s="57">
        <v>13633</v>
      </c>
      <c r="B338" s="57"/>
      <c r="C338" s="57" t="s">
        <v>88</v>
      </c>
      <c r="D338" s="57" t="s">
        <v>609</v>
      </c>
      <c r="E338" s="62">
        <v>1</v>
      </c>
      <c r="F338" s="57">
        <v>1</v>
      </c>
      <c r="G338" s="57"/>
      <c r="H338" s="57"/>
      <c r="I338" s="57" t="s">
        <v>604</v>
      </c>
      <c r="J338" s="57"/>
      <c r="K338" s="57"/>
      <c r="L338" s="62">
        <v>1</v>
      </c>
      <c r="M338" s="57">
        <f t="shared" si="10"/>
        <v>382</v>
      </c>
      <c r="N338" s="57">
        <f t="shared" si="11"/>
        <v>382</v>
      </c>
      <c r="O338" s="57" t="s">
        <v>539</v>
      </c>
      <c r="P338" s="57" t="s">
        <v>538</v>
      </c>
      <c r="Q338" s="57" t="s">
        <v>23</v>
      </c>
      <c r="R338" s="57" t="e">
        <f>VLOOKUP(#REF!,整户取消!#REF!,1,FALSE)</f>
        <v>#REF!</v>
      </c>
    </row>
    <row r="339" s="31" customFormat="1" spans="1:18">
      <c r="A339" s="57">
        <v>13634</v>
      </c>
      <c r="B339" s="57"/>
      <c r="C339" s="57" t="s">
        <v>75</v>
      </c>
      <c r="D339" s="57" t="s">
        <v>610</v>
      </c>
      <c r="E339" s="62">
        <v>1</v>
      </c>
      <c r="F339" s="57">
        <v>1</v>
      </c>
      <c r="G339" s="57">
        <v>1</v>
      </c>
      <c r="H339" s="57"/>
      <c r="I339" s="57" t="s">
        <v>604</v>
      </c>
      <c r="J339" s="57"/>
      <c r="K339" s="57"/>
      <c r="L339" s="62">
        <v>1</v>
      </c>
      <c r="M339" s="57">
        <f t="shared" si="10"/>
        <v>382</v>
      </c>
      <c r="N339" s="57">
        <f t="shared" si="11"/>
        <v>382</v>
      </c>
      <c r="O339" s="57" t="s">
        <v>538</v>
      </c>
      <c r="P339" s="57" t="s">
        <v>539</v>
      </c>
      <c r="Q339" s="57" t="s">
        <v>23</v>
      </c>
      <c r="R339" s="57" t="e">
        <f>VLOOKUP(#REF!,整户取消!#REF!,1,FALSE)</f>
        <v>#REF!</v>
      </c>
    </row>
    <row r="340" s="31" customFormat="1" spans="1:18">
      <c r="A340" s="57">
        <v>13635</v>
      </c>
      <c r="B340" s="57"/>
      <c r="C340" s="57" t="s">
        <v>119</v>
      </c>
      <c r="D340" s="57" t="s">
        <v>611</v>
      </c>
      <c r="E340" s="62">
        <v>5</v>
      </c>
      <c r="F340" s="57">
        <v>1</v>
      </c>
      <c r="G340" s="57"/>
      <c r="H340" s="57"/>
      <c r="I340" s="57" t="s">
        <v>67</v>
      </c>
      <c r="J340" s="57"/>
      <c r="K340" s="57"/>
      <c r="L340" s="62">
        <v>1</v>
      </c>
      <c r="M340" s="57">
        <f>400*L340</f>
        <v>400</v>
      </c>
      <c r="N340" s="57">
        <f>400*F340</f>
        <v>400</v>
      </c>
      <c r="O340" s="57" t="s">
        <v>538</v>
      </c>
      <c r="P340" s="57" t="s">
        <v>538</v>
      </c>
      <c r="Q340" s="57" t="s">
        <v>23</v>
      </c>
      <c r="R340" s="57" t="e">
        <f>VLOOKUP(#REF!,整户取消!#REF!,1,FALSE)</f>
        <v>#REF!</v>
      </c>
    </row>
    <row r="341" s="31" customFormat="1" spans="1:18">
      <c r="A341" s="57">
        <v>13636</v>
      </c>
      <c r="B341" s="57"/>
      <c r="C341" s="57" t="s">
        <v>132</v>
      </c>
      <c r="D341" s="57" t="s">
        <v>612</v>
      </c>
      <c r="E341" s="62">
        <v>1</v>
      </c>
      <c r="F341" s="57">
        <v>1</v>
      </c>
      <c r="G341" s="57"/>
      <c r="H341" s="57"/>
      <c r="I341" s="57" t="s">
        <v>31</v>
      </c>
      <c r="J341" s="57">
        <v>1</v>
      </c>
      <c r="K341" s="57">
        <f>765*J341</f>
        <v>765</v>
      </c>
      <c r="L341" s="62"/>
      <c r="M341" s="57"/>
      <c r="N341" s="57">
        <f>765*F341</f>
        <v>765</v>
      </c>
      <c r="O341" s="57" t="s">
        <v>538</v>
      </c>
      <c r="P341" s="57" t="s">
        <v>539</v>
      </c>
      <c r="Q341" s="57" t="s">
        <v>23</v>
      </c>
      <c r="R341" s="57" t="e">
        <f>VLOOKUP(#REF!,整户取消!#REF!,1,FALSE)</f>
        <v>#REF!</v>
      </c>
    </row>
    <row r="342" s="31" customFormat="1" spans="1:18">
      <c r="A342" s="57">
        <v>13637</v>
      </c>
      <c r="B342" s="57"/>
      <c r="C342" s="57" t="s">
        <v>135</v>
      </c>
      <c r="D342" s="57" t="s">
        <v>613</v>
      </c>
      <c r="E342" s="62">
        <v>2</v>
      </c>
      <c r="F342" s="57">
        <v>2</v>
      </c>
      <c r="G342" s="57">
        <v>1</v>
      </c>
      <c r="H342" s="57"/>
      <c r="I342" s="57" t="s">
        <v>31</v>
      </c>
      <c r="J342" s="57">
        <v>2</v>
      </c>
      <c r="K342" s="57">
        <f>765*J342</f>
        <v>1530</v>
      </c>
      <c r="L342" s="62"/>
      <c r="M342" s="57"/>
      <c r="N342" s="57">
        <f>765*F342</f>
        <v>1530</v>
      </c>
      <c r="O342" s="57" t="s">
        <v>539</v>
      </c>
      <c r="P342" s="57" t="s">
        <v>539</v>
      </c>
      <c r="Q342" s="57" t="s">
        <v>23</v>
      </c>
      <c r="R342" s="57" t="e">
        <f>VLOOKUP(#REF!,整户取消!#REF!,1,FALSE)</f>
        <v>#REF!</v>
      </c>
    </row>
    <row r="343" s="31" customFormat="1" spans="1:18">
      <c r="A343" s="57">
        <v>13638</v>
      </c>
      <c r="B343" s="57"/>
      <c r="C343" s="57" t="s">
        <v>188</v>
      </c>
      <c r="D343" s="57" t="s">
        <v>614</v>
      </c>
      <c r="E343" s="62">
        <v>5</v>
      </c>
      <c r="F343" s="57">
        <v>2</v>
      </c>
      <c r="G343" s="57"/>
      <c r="H343" s="57"/>
      <c r="I343" s="57" t="s">
        <v>107</v>
      </c>
      <c r="J343" s="57"/>
      <c r="K343" s="57"/>
      <c r="L343" s="62">
        <v>2</v>
      </c>
      <c r="M343" s="57">
        <f>295*L343</f>
        <v>590</v>
      </c>
      <c r="N343" s="57">
        <f>295*F343</f>
        <v>590</v>
      </c>
      <c r="O343" s="57" t="s">
        <v>538</v>
      </c>
      <c r="P343" s="57" t="s">
        <v>539</v>
      </c>
      <c r="Q343" s="57" t="s">
        <v>23</v>
      </c>
      <c r="R343" s="57" t="e">
        <f>VLOOKUP(#REF!,整户取消!#REF!,1,FALSE)</f>
        <v>#REF!</v>
      </c>
    </row>
    <row r="344" s="31" customFormat="1" spans="1:18">
      <c r="A344" s="57">
        <v>13639</v>
      </c>
      <c r="B344" s="57"/>
      <c r="C344" s="57" t="s">
        <v>112</v>
      </c>
      <c r="D344" s="57" t="s">
        <v>615</v>
      </c>
      <c r="E344" s="62">
        <v>3</v>
      </c>
      <c r="F344" s="57">
        <v>2</v>
      </c>
      <c r="G344" s="57"/>
      <c r="H344" s="57"/>
      <c r="I344" s="57" t="s">
        <v>21</v>
      </c>
      <c r="J344" s="57"/>
      <c r="K344" s="57"/>
      <c r="L344" s="62">
        <v>2</v>
      </c>
      <c r="M344" s="57">
        <f>565*L344</f>
        <v>1130</v>
      </c>
      <c r="N344" s="57">
        <f>565*F344</f>
        <v>1130</v>
      </c>
      <c r="O344" s="57" t="s">
        <v>538</v>
      </c>
      <c r="P344" s="57" t="s">
        <v>538</v>
      </c>
      <c r="Q344" s="57" t="s">
        <v>23</v>
      </c>
      <c r="R344" s="57" t="e">
        <f>VLOOKUP(#REF!,整户取消!#REF!,1,FALSE)</f>
        <v>#REF!</v>
      </c>
    </row>
    <row r="345" s="31" customFormat="1" spans="1:18">
      <c r="A345" s="57">
        <v>13640</v>
      </c>
      <c r="B345" s="57"/>
      <c r="C345" s="57" t="s">
        <v>29</v>
      </c>
      <c r="D345" s="57" t="s">
        <v>616</v>
      </c>
      <c r="E345" s="62">
        <v>3</v>
      </c>
      <c r="F345" s="57">
        <v>2</v>
      </c>
      <c r="G345" s="57"/>
      <c r="H345" s="57"/>
      <c r="I345" s="57" t="s">
        <v>21</v>
      </c>
      <c r="J345" s="57"/>
      <c r="K345" s="57"/>
      <c r="L345" s="62">
        <v>2</v>
      </c>
      <c r="M345" s="57">
        <f>565*L345</f>
        <v>1130</v>
      </c>
      <c r="N345" s="57">
        <f>565*F345</f>
        <v>1130</v>
      </c>
      <c r="O345" s="57" t="s">
        <v>538</v>
      </c>
      <c r="P345" s="57"/>
      <c r="Q345" s="57" t="s">
        <v>23</v>
      </c>
      <c r="R345" s="57" t="e">
        <f>VLOOKUP(#REF!,整户取消!#REF!,1,FALSE)</f>
        <v>#REF!</v>
      </c>
    </row>
    <row r="346" s="31" customFormat="1" spans="1:18">
      <c r="A346" s="57">
        <v>13723</v>
      </c>
      <c r="B346" s="57"/>
      <c r="C346" s="57" t="s">
        <v>239</v>
      </c>
      <c r="D346" s="57" t="s">
        <v>617</v>
      </c>
      <c r="E346" s="62">
        <v>1</v>
      </c>
      <c r="F346" s="57">
        <v>1</v>
      </c>
      <c r="G346" s="57">
        <v>1</v>
      </c>
      <c r="H346" s="57"/>
      <c r="I346" s="57" t="s">
        <v>604</v>
      </c>
      <c r="J346" s="57"/>
      <c r="K346" s="57"/>
      <c r="L346" s="62">
        <v>1</v>
      </c>
      <c r="M346" s="57">
        <f>382*L346</f>
        <v>382</v>
      </c>
      <c r="N346" s="57">
        <f>382*F346</f>
        <v>382</v>
      </c>
      <c r="O346" s="57" t="s">
        <v>539</v>
      </c>
      <c r="P346" s="57" t="s">
        <v>539</v>
      </c>
      <c r="Q346" s="57" t="s">
        <v>23</v>
      </c>
      <c r="R346" s="57" t="e">
        <f>VLOOKUP(#REF!,整户取消!#REF!,1,FALSE)</f>
        <v>#REF!</v>
      </c>
    </row>
    <row r="347" s="31" customFormat="1" spans="1:18">
      <c r="A347" s="57">
        <v>13724</v>
      </c>
      <c r="B347" s="57"/>
      <c r="C347" s="57" t="s">
        <v>391</v>
      </c>
      <c r="D347" s="57" t="s">
        <v>54</v>
      </c>
      <c r="E347" s="62">
        <v>5</v>
      </c>
      <c r="F347" s="57">
        <v>4</v>
      </c>
      <c r="G347" s="57">
        <v>1</v>
      </c>
      <c r="H347" s="57"/>
      <c r="I347" s="57" t="s">
        <v>67</v>
      </c>
      <c r="J347" s="57"/>
      <c r="K347" s="57"/>
      <c r="L347" s="62">
        <v>4</v>
      </c>
      <c r="M347" s="57">
        <f>400*L347</f>
        <v>1600</v>
      </c>
      <c r="N347" s="57">
        <f>400*F347</f>
        <v>1600</v>
      </c>
      <c r="O347" s="57" t="s">
        <v>539</v>
      </c>
      <c r="P347" s="57" t="s">
        <v>539</v>
      </c>
      <c r="Q347" s="57" t="s">
        <v>23</v>
      </c>
      <c r="R347" s="57" t="e">
        <f>VLOOKUP(#REF!,整户取消!#REF!,1,FALSE)</f>
        <v>#REF!</v>
      </c>
    </row>
    <row r="348" s="31" customFormat="1" spans="1:18">
      <c r="A348" s="57">
        <v>13725</v>
      </c>
      <c r="B348" s="57"/>
      <c r="C348" s="57" t="s">
        <v>618</v>
      </c>
      <c r="D348" s="57" t="s">
        <v>619</v>
      </c>
      <c r="E348" s="62">
        <v>1</v>
      </c>
      <c r="F348" s="57">
        <v>1</v>
      </c>
      <c r="G348" s="57">
        <v>1</v>
      </c>
      <c r="H348" s="57"/>
      <c r="I348" s="57" t="s">
        <v>604</v>
      </c>
      <c r="J348" s="57"/>
      <c r="K348" s="57"/>
      <c r="L348" s="62">
        <v>1</v>
      </c>
      <c r="M348" s="57">
        <f>382*L348</f>
        <v>382</v>
      </c>
      <c r="N348" s="57">
        <f>382*F348</f>
        <v>382</v>
      </c>
      <c r="O348" s="57" t="s">
        <v>539</v>
      </c>
      <c r="P348" s="57" t="s">
        <v>539</v>
      </c>
      <c r="Q348" s="57" t="s">
        <v>23</v>
      </c>
      <c r="R348" s="57" t="e">
        <f>VLOOKUP(#REF!,整户取消!#REF!,1,FALSE)</f>
        <v>#REF!</v>
      </c>
    </row>
    <row r="349" s="31" customFormat="1" spans="1:18">
      <c r="A349" s="57">
        <v>13726</v>
      </c>
      <c r="B349" s="57"/>
      <c r="C349" s="57" t="s">
        <v>41</v>
      </c>
      <c r="D349" s="57" t="s">
        <v>620</v>
      </c>
      <c r="E349" s="62">
        <v>1</v>
      </c>
      <c r="F349" s="57">
        <v>1</v>
      </c>
      <c r="G349" s="57"/>
      <c r="H349" s="57">
        <v>1</v>
      </c>
      <c r="I349" s="57" t="s">
        <v>604</v>
      </c>
      <c r="J349" s="57"/>
      <c r="K349" s="57"/>
      <c r="L349" s="62">
        <v>1</v>
      </c>
      <c r="M349" s="57">
        <f>382*L349</f>
        <v>382</v>
      </c>
      <c r="N349" s="57">
        <f>382*F349</f>
        <v>382</v>
      </c>
      <c r="O349" s="57" t="s">
        <v>539</v>
      </c>
      <c r="P349" s="57" t="s">
        <v>538</v>
      </c>
      <c r="Q349" s="57" t="s">
        <v>23</v>
      </c>
      <c r="R349" s="57" t="e">
        <f>VLOOKUP(#REF!,整户取消!#REF!,1,FALSE)</f>
        <v>#REF!</v>
      </c>
    </row>
    <row r="350" s="31" customFormat="1" spans="1:18">
      <c r="A350" s="57">
        <v>13727</v>
      </c>
      <c r="B350" s="57"/>
      <c r="C350" s="57" t="s">
        <v>349</v>
      </c>
      <c r="D350" s="57" t="s">
        <v>621</v>
      </c>
      <c r="E350" s="62">
        <v>1</v>
      </c>
      <c r="F350" s="57">
        <v>1</v>
      </c>
      <c r="G350" s="57">
        <v>1</v>
      </c>
      <c r="H350" s="57"/>
      <c r="I350" s="57" t="s">
        <v>604</v>
      </c>
      <c r="J350" s="57"/>
      <c r="K350" s="57"/>
      <c r="L350" s="62">
        <v>1</v>
      </c>
      <c r="M350" s="57">
        <f>382*L350</f>
        <v>382</v>
      </c>
      <c r="N350" s="57">
        <f>382*F350</f>
        <v>382</v>
      </c>
      <c r="O350" s="57" t="s">
        <v>539</v>
      </c>
      <c r="P350" s="57" t="s">
        <v>538</v>
      </c>
      <c r="Q350" s="57" t="s">
        <v>23</v>
      </c>
      <c r="R350" s="57" t="e">
        <f>VLOOKUP(#REF!,整户取消!#REF!,1,FALSE)</f>
        <v>#REF!</v>
      </c>
    </row>
    <row r="351" s="31" customFormat="1" spans="1:18">
      <c r="A351" s="57">
        <v>13728</v>
      </c>
      <c r="B351" s="57"/>
      <c r="C351" s="57" t="s">
        <v>472</v>
      </c>
      <c r="D351" s="57" t="s">
        <v>622</v>
      </c>
      <c r="E351" s="62">
        <v>1</v>
      </c>
      <c r="F351" s="57">
        <v>1</v>
      </c>
      <c r="G351" s="57">
        <v>1</v>
      </c>
      <c r="H351" s="57"/>
      <c r="I351" s="57" t="s">
        <v>604</v>
      </c>
      <c r="J351" s="57"/>
      <c r="K351" s="57"/>
      <c r="L351" s="62">
        <v>1</v>
      </c>
      <c r="M351" s="57">
        <f>382*L351</f>
        <v>382</v>
      </c>
      <c r="N351" s="57">
        <f>382*F351</f>
        <v>382</v>
      </c>
      <c r="O351" s="57" t="s">
        <v>539</v>
      </c>
      <c r="P351" s="57" t="s">
        <v>538</v>
      </c>
      <c r="Q351" s="57" t="s">
        <v>23</v>
      </c>
      <c r="R351" s="57" t="e">
        <f>VLOOKUP(#REF!,整户取消!#REF!,1,FALSE)</f>
        <v>#REF!</v>
      </c>
    </row>
    <row r="352" s="31" customFormat="1" spans="1:18">
      <c r="A352" s="57">
        <v>13729</v>
      </c>
      <c r="B352" s="57"/>
      <c r="C352" s="57" t="s">
        <v>305</v>
      </c>
      <c r="D352" s="57" t="s">
        <v>623</v>
      </c>
      <c r="E352" s="62">
        <v>5</v>
      </c>
      <c r="F352" s="57">
        <v>2</v>
      </c>
      <c r="G352" s="57"/>
      <c r="H352" s="57"/>
      <c r="I352" s="57" t="s">
        <v>67</v>
      </c>
      <c r="J352" s="57"/>
      <c r="K352" s="57"/>
      <c r="L352" s="62">
        <v>2</v>
      </c>
      <c r="M352" s="57">
        <f>400*L352</f>
        <v>800</v>
      </c>
      <c r="N352" s="57">
        <f>400*F352</f>
        <v>800</v>
      </c>
      <c r="O352" s="57" t="s">
        <v>539</v>
      </c>
      <c r="P352" s="57" t="s">
        <v>538</v>
      </c>
      <c r="Q352" s="57" t="s">
        <v>23</v>
      </c>
      <c r="R352" s="57" t="e">
        <f>VLOOKUP(#REF!,整户取消!#REF!,1,FALSE)</f>
        <v>#REF!</v>
      </c>
    </row>
    <row r="353" s="31" customFormat="1" spans="1:18">
      <c r="A353" s="57">
        <v>13730</v>
      </c>
      <c r="B353" s="57"/>
      <c r="C353" s="57" t="s">
        <v>126</v>
      </c>
      <c r="D353" s="57" t="s">
        <v>624</v>
      </c>
      <c r="E353" s="62">
        <v>2</v>
      </c>
      <c r="F353" s="57">
        <v>1</v>
      </c>
      <c r="G353" s="57"/>
      <c r="H353" s="57"/>
      <c r="I353" s="57" t="s">
        <v>67</v>
      </c>
      <c r="J353" s="57"/>
      <c r="K353" s="57"/>
      <c r="L353" s="62">
        <v>1</v>
      </c>
      <c r="M353" s="57">
        <f>400*L353</f>
        <v>400</v>
      </c>
      <c r="N353" s="57">
        <f>400*F353</f>
        <v>400</v>
      </c>
      <c r="O353" s="57" t="s">
        <v>539</v>
      </c>
      <c r="P353" s="57" t="s">
        <v>539</v>
      </c>
      <c r="Q353" s="57" t="s">
        <v>23</v>
      </c>
      <c r="R353" s="57" t="e">
        <f>VLOOKUP(#REF!,整户取消!#REF!,1,FALSE)</f>
        <v>#REF!</v>
      </c>
    </row>
    <row r="354" s="31" customFormat="1" spans="1:18">
      <c r="A354" s="57">
        <v>13731</v>
      </c>
      <c r="B354" s="57"/>
      <c r="C354" s="57" t="s">
        <v>305</v>
      </c>
      <c r="D354" s="57" t="s">
        <v>625</v>
      </c>
      <c r="E354" s="62">
        <v>2</v>
      </c>
      <c r="F354" s="57">
        <v>1</v>
      </c>
      <c r="G354" s="57"/>
      <c r="H354" s="57"/>
      <c r="I354" s="57" t="s">
        <v>21</v>
      </c>
      <c r="J354" s="57"/>
      <c r="K354" s="57"/>
      <c r="L354" s="62">
        <v>1</v>
      </c>
      <c r="M354" s="57">
        <f>565*L354</f>
        <v>565</v>
      </c>
      <c r="N354" s="57">
        <f>565*F354</f>
        <v>565</v>
      </c>
      <c r="O354" s="57" t="s">
        <v>539</v>
      </c>
      <c r="P354" s="57" t="s">
        <v>539</v>
      </c>
      <c r="Q354" s="57" t="s">
        <v>23</v>
      </c>
      <c r="R354" s="57" t="e">
        <f>VLOOKUP(#REF!,整户取消!#REF!,1,FALSE)</f>
        <v>#REF!</v>
      </c>
    </row>
    <row r="355" s="31" customFormat="1" spans="1:18">
      <c r="A355" s="57">
        <v>13860</v>
      </c>
      <c r="B355" s="57"/>
      <c r="C355" s="57" t="s">
        <v>626</v>
      </c>
      <c r="D355" s="57" t="s">
        <v>627</v>
      </c>
      <c r="E355" s="62">
        <v>1</v>
      </c>
      <c r="F355" s="57">
        <v>1</v>
      </c>
      <c r="G355" s="57"/>
      <c r="H355" s="57"/>
      <c r="I355" s="57" t="s">
        <v>604</v>
      </c>
      <c r="J355" s="57"/>
      <c r="K355" s="57"/>
      <c r="L355" s="62">
        <v>1</v>
      </c>
      <c r="M355" s="57">
        <f>382*L355</f>
        <v>382</v>
      </c>
      <c r="N355" s="57">
        <f>382*F355</f>
        <v>382</v>
      </c>
      <c r="O355" s="57" t="s">
        <v>597</v>
      </c>
      <c r="P355" s="57" t="s">
        <v>538</v>
      </c>
      <c r="Q355" s="57" t="s">
        <v>23</v>
      </c>
      <c r="R355" s="57" t="e">
        <f>VLOOKUP(#REF!,整户取消!#REF!,1,FALSE)</f>
        <v>#REF!</v>
      </c>
    </row>
    <row r="356" s="31" customFormat="1" spans="1:18">
      <c r="A356" s="57">
        <v>13878</v>
      </c>
      <c r="B356" s="57"/>
      <c r="C356" s="57" t="s">
        <v>72</v>
      </c>
      <c r="D356" s="57" t="s">
        <v>628</v>
      </c>
      <c r="E356" s="62">
        <v>1</v>
      </c>
      <c r="F356" s="57">
        <v>1</v>
      </c>
      <c r="G356" s="57"/>
      <c r="H356" s="57"/>
      <c r="I356" s="57" t="s">
        <v>604</v>
      </c>
      <c r="J356" s="57"/>
      <c r="K356" s="57"/>
      <c r="L356" s="62">
        <v>1</v>
      </c>
      <c r="M356" s="57">
        <f>382*L356</f>
        <v>382</v>
      </c>
      <c r="N356" s="57">
        <f>382*F356</f>
        <v>382</v>
      </c>
      <c r="O356" s="57" t="s">
        <v>539</v>
      </c>
      <c r="P356" s="57" t="s">
        <v>538</v>
      </c>
      <c r="Q356" s="57" t="s">
        <v>23</v>
      </c>
      <c r="R356" s="57" t="e">
        <f>VLOOKUP(#REF!,整户取消!#REF!,1,FALSE)</f>
        <v>#REF!</v>
      </c>
    </row>
    <row r="357" s="31" customFormat="1" spans="1:18">
      <c r="A357" s="57">
        <v>13879</v>
      </c>
      <c r="B357" s="57"/>
      <c r="C357" s="57" t="s">
        <v>380</v>
      </c>
      <c r="D357" s="57" t="s">
        <v>629</v>
      </c>
      <c r="E357" s="62">
        <v>1</v>
      </c>
      <c r="F357" s="57">
        <v>1</v>
      </c>
      <c r="G357" s="57"/>
      <c r="H357" s="57"/>
      <c r="I357" s="57" t="s">
        <v>604</v>
      </c>
      <c r="J357" s="57"/>
      <c r="K357" s="57"/>
      <c r="L357" s="62">
        <v>1</v>
      </c>
      <c r="M357" s="57">
        <f>382*L357</f>
        <v>382</v>
      </c>
      <c r="N357" s="57">
        <f>382*F357</f>
        <v>382</v>
      </c>
      <c r="O357" s="57" t="s">
        <v>597</v>
      </c>
      <c r="P357" s="57" t="s">
        <v>539</v>
      </c>
      <c r="Q357" s="57" t="s">
        <v>23</v>
      </c>
      <c r="R357" s="57" t="e">
        <f>VLOOKUP(#REF!,整户取消!#REF!,1,FALSE)</f>
        <v>#REF!</v>
      </c>
    </row>
    <row r="358" s="31" customFormat="1" spans="1:18">
      <c r="A358" s="57">
        <v>13880</v>
      </c>
      <c r="B358" s="57"/>
      <c r="C358" s="57" t="s">
        <v>325</v>
      </c>
      <c r="D358" s="57" t="s">
        <v>630</v>
      </c>
      <c r="E358" s="62">
        <v>1</v>
      </c>
      <c r="F358" s="57">
        <v>1</v>
      </c>
      <c r="G358" s="57">
        <v>1</v>
      </c>
      <c r="H358" s="57"/>
      <c r="I358" s="57" t="s">
        <v>604</v>
      </c>
      <c r="J358" s="57"/>
      <c r="K358" s="57"/>
      <c r="L358" s="62">
        <v>1</v>
      </c>
      <c r="M358" s="57">
        <f>382*L358</f>
        <v>382</v>
      </c>
      <c r="N358" s="57">
        <f>382*F358</f>
        <v>382</v>
      </c>
      <c r="O358" s="57" t="s">
        <v>539</v>
      </c>
      <c r="P358" s="57" t="s">
        <v>539</v>
      </c>
      <c r="Q358" s="57" t="s">
        <v>23</v>
      </c>
      <c r="R358" s="57" t="e">
        <f>VLOOKUP(#REF!,整户取消!#REF!,1,FALSE)</f>
        <v>#REF!</v>
      </c>
    </row>
    <row r="359" s="31" customFormat="1" spans="1:18">
      <c r="A359" s="57">
        <v>13881</v>
      </c>
      <c r="B359" s="57"/>
      <c r="C359" s="57" t="s">
        <v>62</v>
      </c>
      <c r="D359" s="57" t="s">
        <v>631</v>
      </c>
      <c r="E359" s="62">
        <v>1</v>
      </c>
      <c r="F359" s="57">
        <v>1</v>
      </c>
      <c r="G359" s="57">
        <v>1</v>
      </c>
      <c r="H359" s="57"/>
      <c r="I359" s="57" t="s">
        <v>604</v>
      </c>
      <c r="J359" s="57"/>
      <c r="K359" s="57"/>
      <c r="L359" s="62">
        <v>1</v>
      </c>
      <c r="M359" s="57">
        <f>382*L359</f>
        <v>382</v>
      </c>
      <c r="N359" s="57">
        <f>382*F359</f>
        <v>382</v>
      </c>
      <c r="O359" s="57" t="s">
        <v>597</v>
      </c>
      <c r="P359" s="57" t="s">
        <v>542</v>
      </c>
      <c r="Q359" s="57" t="s">
        <v>23</v>
      </c>
      <c r="R359" s="57" t="e">
        <f>VLOOKUP(#REF!,整户取消!#REF!,1,FALSE)</f>
        <v>#REF!</v>
      </c>
    </row>
    <row r="360" s="31" customFormat="1" spans="1:18">
      <c r="A360" s="57">
        <v>13882</v>
      </c>
      <c r="B360" s="57"/>
      <c r="C360" s="57" t="s">
        <v>149</v>
      </c>
      <c r="D360" s="57" t="s">
        <v>632</v>
      </c>
      <c r="E360" s="62">
        <v>5</v>
      </c>
      <c r="F360" s="57">
        <v>2</v>
      </c>
      <c r="G360" s="57"/>
      <c r="H360" s="57"/>
      <c r="I360" s="57" t="s">
        <v>107</v>
      </c>
      <c r="J360" s="57"/>
      <c r="K360" s="57"/>
      <c r="L360" s="62">
        <v>2</v>
      </c>
      <c r="M360" s="57">
        <f>295*L360</f>
        <v>590</v>
      </c>
      <c r="N360" s="57">
        <f>295*F360</f>
        <v>590</v>
      </c>
      <c r="O360" s="57" t="s">
        <v>538</v>
      </c>
      <c r="P360" s="57" t="s">
        <v>597</v>
      </c>
      <c r="Q360" s="57" t="s">
        <v>23</v>
      </c>
      <c r="R360" s="57" t="e">
        <f>VLOOKUP(#REF!,整户取消!#REF!,1,FALSE)</f>
        <v>#REF!</v>
      </c>
    </row>
    <row r="361" s="31" customFormat="1" spans="1:18">
      <c r="A361" s="57">
        <v>13883</v>
      </c>
      <c r="B361" s="57"/>
      <c r="C361" s="57" t="s">
        <v>135</v>
      </c>
      <c r="D361" s="57" t="s">
        <v>633</v>
      </c>
      <c r="E361" s="62">
        <v>3</v>
      </c>
      <c r="F361" s="57">
        <v>1</v>
      </c>
      <c r="G361" s="57"/>
      <c r="H361" s="57"/>
      <c r="I361" s="57" t="s">
        <v>67</v>
      </c>
      <c r="J361" s="57"/>
      <c r="K361" s="57"/>
      <c r="L361" s="62">
        <v>1</v>
      </c>
      <c r="M361" s="57">
        <f>400*L361</f>
        <v>400</v>
      </c>
      <c r="N361" s="57">
        <f>400*F361</f>
        <v>400</v>
      </c>
      <c r="O361" s="57" t="s">
        <v>538</v>
      </c>
      <c r="P361" s="57" t="s">
        <v>539</v>
      </c>
      <c r="Q361" s="57" t="s">
        <v>23</v>
      </c>
      <c r="R361" s="57" t="e">
        <f>VLOOKUP(#REF!,整户取消!#REF!,1,FALSE)</f>
        <v>#REF!</v>
      </c>
    </row>
    <row r="362" s="31" customFormat="1" spans="1:18">
      <c r="A362" s="57">
        <v>14103</v>
      </c>
      <c r="B362" s="57"/>
      <c r="C362" s="57" t="s">
        <v>283</v>
      </c>
      <c r="D362" s="57" t="s">
        <v>634</v>
      </c>
      <c r="E362" s="62">
        <v>1</v>
      </c>
      <c r="F362" s="57">
        <v>1</v>
      </c>
      <c r="G362" s="57"/>
      <c r="H362" s="57"/>
      <c r="I362" s="57" t="s">
        <v>604</v>
      </c>
      <c r="J362" s="57"/>
      <c r="K362" s="57"/>
      <c r="L362" s="62">
        <v>1</v>
      </c>
      <c r="M362" s="57">
        <f>382*L362</f>
        <v>382</v>
      </c>
      <c r="N362" s="57">
        <f>382*F362</f>
        <v>382</v>
      </c>
      <c r="O362" s="57" t="s">
        <v>597</v>
      </c>
      <c r="P362" s="57" t="s">
        <v>542</v>
      </c>
      <c r="Q362" s="57" t="s">
        <v>23</v>
      </c>
      <c r="R362" s="57" t="e">
        <f>VLOOKUP(#REF!,整户取消!#REF!,1,FALSE)</f>
        <v>#REF!</v>
      </c>
    </row>
    <row r="363" s="31" customFormat="1" spans="1:18">
      <c r="A363" s="57">
        <v>14104</v>
      </c>
      <c r="B363" s="57"/>
      <c r="C363" s="57" t="s">
        <v>635</v>
      </c>
      <c r="D363" s="57" t="s">
        <v>636</v>
      </c>
      <c r="E363" s="62">
        <v>6</v>
      </c>
      <c r="F363" s="57">
        <v>1</v>
      </c>
      <c r="G363" s="57"/>
      <c r="H363" s="57"/>
      <c r="I363" s="57" t="s">
        <v>107</v>
      </c>
      <c r="J363" s="57"/>
      <c r="K363" s="57"/>
      <c r="L363" s="62">
        <v>1</v>
      </c>
      <c r="M363" s="57">
        <f>295*L363</f>
        <v>295</v>
      </c>
      <c r="N363" s="57">
        <f>295*F363</f>
        <v>295</v>
      </c>
      <c r="O363" s="57" t="s">
        <v>538</v>
      </c>
      <c r="P363" s="57" t="s">
        <v>538</v>
      </c>
      <c r="Q363" s="57" t="s">
        <v>23</v>
      </c>
      <c r="R363" s="57" t="e">
        <f>VLOOKUP(#REF!,整户取消!#REF!,1,FALSE)</f>
        <v>#REF!</v>
      </c>
    </row>
    <row r="364" s="31" customFormat="1" spans="1:18">
      <c r="A364" s="57">
        <v>14105</v>
      </c>
      <c r="B364" s="57"/>
      <c r="C364" s="57" t="s">
        <v>169</v>
      </c>
      <c r="D364" s="57" t="s">
        <v>637</v>
      </c>
      <c r="E364" s="62">
        <v>1</v>
      </c>
      <c r="F364" s="57">
        <v>1</v>
      </c>
      <c r="G364" s="57"/>
      <c r="H364" s="57"/>
      <c r="I364" s="57" t="s">
        <v>31</v>
      </c>
      <c r="J364" s="57">
        <v>1</v>
      </c>
      <c r="K364" s="57">
        <f>765*J364</f>
        <v>765</v>
      </c>
      <c r="L364" s="62"/>
      <c r="M364" s="57"/>
      <c r="N364" s="57">
        <f>765*F364</f>
        <v>765</v>
      </c>
      <c r="O364" s="57" t="s">
        <v>539</v>
      </c>
      <c r="P364" s="57" t="s">
        <v>539</v>
      </c>
      <c r="Q364" s="57" t="s">
        <v>23</v>
      </c>
      <c r="R364" s="57" t="e">
        <f>VLOOKUP(#REF!,整户取消!#REF!,1,FALSE)</f>
        <v>#REF!</v>
      </c>
    </row>
    <row r="365" s="31" customFormat="1" spans="1:18">
      <c r="A365" s="57">
        <v>14162</v>
      </c>
      <c r="B365" s="57"/>
      <c r="C365" s="57" t="s">
        <v>274</v>
      </c>
      <c r="D365" s="57" t="s">
        <v>638</v>
      </c>
      <c r="E365" s="62">
        <v>1</v>
      </c>
      <c r="F365" s="57">
        <v>1</v>
      </c>
      <c r="G365" s="57">
        <v>1</v>
      </c>
      <c r="H365" s="57"/>
      <c r="I365" s="57" t="s">
        <v>604</v>
      </c>
      <c r="J365" s="57"/>
      <c r="K365" s="57"/>
      <c r="L365" s="62">
        <v>1</v>
      </c>
      <c r="M365" s="57">
        <f>382*L365</f>
        <v>382</v>
      </c>
      <c r="N365" s="57">
        <f>382*F365</f>
        <v>382</v>
      </c>
      <c r="O365" s="57" t="s">
        <v>538</v>
      </c>
      <c r="P365" s="57" t="s">
        <v>539</v>
      </c>
      <c r="Q365" s="57" t="s">
        <v>23</v>
      </c>
      <c r="R365" s="57" t="e">
        <f>VLOOKUP(#REF!,整户取消!#REF!,1,FALSE)</f>
        <v>#REF!</v>
      </c>
    </row>
    <row r="366" s="31" customFormat="1" spans="1:18">
      <c r="A366" s="57">
        <v>14241</v>
      </c>
      <c r="B366" s="57"/>
      <c r="C366" s="57" t="s">
        <v>639</v>
      </c>
      <c r="D366" s="57" t="s">
        <v>640</v>
      </c>
      <c r="E366" s="62">
        <v>5</v>
      </c>
      <c r="F366" s="57">
        <v>5</v>
      </c>
      <c r="G366" s="57"/>
      <c r="H366" s="57">
        <v>1</v>
      </c>
      <c r="I366" s="57" t="s">
        <v>31</v>
      </c>
      <c r="J366" s="57">
        <v>5</v>
      </c>
      <c r="K366" s="57">
        <f>765*J366</f>
        <v>3825</v>
      </c>
      <c r="L366" s="62"/>
      <c r="M366" s="57"/>
      <c r="N366" s="57">
        <f>765*F366</f>
        <v>3825</v>
      </c>
      <c r="O366" s="57" t="s">
        <v>597</v>
      </c>
      <c r="P366" s="57" t="s">
        <v>597</v>
      </c>
      <c r="Q366" s="57" t="s">
        <v>23</v>
      </c>
      <c r="R366" s="57" t="e">
        <f>VLOOKUP(#REF!,整户取消!#REF!,1,FALSE)</f>
        <v>#REF!</v>
      </c>
    </row>
    <row r="367" s="31" customFormat="1" spans="1:18">
      <c r="A367" s="57">
        <v>14242</v>
      </c>
      <c r="B367" s="57"/>
      <c r="C367" s="57" t="s">
        <v>574</v>
      </c>
      <c r="D367" s="57" t="s">
        <v>641</v>
      </c>
      <c r="E367" s="62">
        <v>1</v>
      </c>
      <c r="F367" s="57">
        <v>1</v>
      </c>
      <c r="G367" s="57"/>
      <c r="H367" s="57">
        <v>1</v>
      </c>
      <c r="I367" s="57" t="s">
        <v>604</v>
      </c>
      <c r="J367" s="57"/>
      <c r="K367" s="57"/>
      <c r="L367" s="62">
        <v>1</v>
      </c>
      <c r="M367" s="57">
        <f>382*L367</f>
        <v>382</v>
      </c>
      <c r="N367" s="57">
        <f>382*F367</f>
        <v>382</v>
      </c>
      <c r="O367" s="57" t="s">
        <v>539</v>
      </c>
      <c r="P367" s="57" t="s">
        <v>539</v>
      </c>
      <c r="Q367" s="57" t="s">
        <v>23</v>
      </c>
      <c r="R367" s="57" t="e">
        <f>VLOOKUP(#REF!,整户取消!#REF!,1,FALSE)</f>
        <v>#REF!</v>
      </c>
    </row>
    <row r="368" s="31" customFormat="1" spans="1:18">
      <c r="A368" s="57">
        <v>14413</v>
      </c>
      <c r="B368" s="57"/>
      <c r="C368" s="57" t="s">
        <v>469</v>
      </c>
      <c r="D368" s="57" t="s">
        <v>642</v>
      </c>
      <c r="E368" s="62">
        <v>1</v>
      </c>
      <c r="F368" s="57">
        <v>1</v>
      </c>
      <c r="G368" s="57"/>
      <c r="H368" s="57"/>
      <c r="I368" s="57" t="s">
        <v>604</v>
      </c>
      <c r="J368" s="57"/>
      <c r="K368" s="57"/>
      <c r="L368" s="62">
        <v>1</v>
      </c>
      <c r="M368" s="57">
        <f>382*L368</f>
        <v>382</v>
      </c>
      <c r="N368" s="57">
        <f>382*F368</f>
        <v>382</v>
      </c>
      <c r="O368" s="57" t="s">
        <v>597</v>
      </c>
      <c r="P368" s="57" t="s">
        <v>538</v>
      </c>
      <c r="Q368" s="57" t="s">
        <v>23</v>
      </c>
      <c r="R368" s="57" t="e">
        <f>VLOOKUP(#REF!,整户取消!#REF!,1,FALSE)</f>
        <v>#REF!</v>
      </c>
    </row>
    <row r="369" s="31" customFormat="1" spans="1:18">
      <c r="A369" s="57">
        <v>14414</v>
      </c>
      <c r="B369" s="57"/>
      <c r="C369" s="57" t="s">
        <v>643</v>
      </c>
      <c r="D369" s="57" t="s">
        <v>644</v>
      </c>
      <c r="E369" s="62">
        <v>1</v>
      </c>
      <c r="F369" s="57">
        <v>1</v>
      </c>
      <c r="G369" s="57"/>
      <c r="H369" s="57"/>
      <c r="I369" s="57" t="s">
        <v>604</v>
      </c>
      <c r="J369" s="57"/>
      <c r="K369" s="57"/>
      <c r="L369" s="62">
        <v>1</v>
      </c>
      <c r="M369" s="57">
        <f>382*L369</f>
        <v>382</v>
      </c>
      <c r="N369" s="57">
        <f>382*F369</f>
        <v>382</v>
      </c>
      <c r="O369" s="57" t="s">
        <v>539</v>
      </c>
      <c r="P369" s="57" t="s">
        <v>538</v>
      </c>
      <c r="Q369" s="57" t="s">
        <v>23</v>
      </c>
      <c r="R369" s="57" t="e">
        <f>VLOOKUP(#REF!,整户取消!#REF!,1,FALSE)</f>
        <v>#REF!</v>
      </c>
    </row>
    <row r="370" s="31" customFormat="1" spans="1:18">
      <c r="A370" s="57">
        <v>14415</v>
      </c>
      <c r="B370" s="57"/>
      <c r="C370" s="57" t="s">
        <v>101</v>
      </c>
      <c r="D370" s="57" t="s">
        <v>645</v>
      </c>
      <c r="E370" s="62">
        <v>3</v>
      </c>
      <c r="F370" s="57">
        <v>2</v>
      </c>
      <c r="G370" s="57"/>
      <c r="H370" s="57"/>
      <c r="I370" s="57" t="s">
        <v>67</v>
      </c>
      <c r="J370" s="57"/>
      <c r="K370" s="57"/>
      <c r="L370" s="62">
        <v>2</v>
      </c>
      <c r="M370" s="57">
        <f>400*L370</f>
        <v>800</v>
      </c>
      <c r="N370" s="57">
        <f>400*F370</f>
        <v>800</v>
      </c>
      <c r="O370" s="57" t="s">
        <v>538</v>
      </c>
      <c r="P370" s="57" t="s">
        <v>597</v>
      </c>
      <c r="Q370" s="57" t="s">
        <v>23</v>
      </c>
      <c r="R370" s="57" t="e">
        <f>VLOOKUP(#REF!,整户取消!#REF!,1,FALSE)</f>
        <v>#REF!</v>
      </c>
    </row>
    <row r="371" s="31" customFormat="1" spans="1:18">
      <c r="A371" s="57">
        <v>14585</v>
      </c>
      <c r="B371" s="57"/>
      <c r="C371" s="57" t="s">
        <v>135</v>
      </c>
      <c r="D371" s="57" t="s">
        <v>562</v>
      </c>
      <c r="E371" s="62">
        <v>6</v>
      </c>
      <c r="F371" s="57">
        <v>1</v>
      </c>
      <c r="G371" s="57">
        <v>1</v>
      </c>
      <c r="H371" s="57"/>
      <c r="I371" s="57" t="s">
        <v>67</v>
      </c>
      <c r="J371" s="57"/>
      <c r="K371" s="57"/>
      <c r="L371" s="62">
        <v>1</v>
      </c>
      <c r="M371" s="57">
        <f>400*L371</f>
        <v>400</v>
      </c>
      <c r="N371" s="57">
        <f>400*F371</f>
        <v>400</v>
      </c>
      <c r="O371" s="57" t="s">
        <v>538</v>
      </c>
      <c r="P371" s="57" t="s">
        <v>538</v>
      </c>
      <c r="Q371" s="57" t="s">
        <v>23</v>
      </c>
      <c r="R371" s="57" t="e">
        <f>VLOOKUP(#REF!,整户取消!#REF!,1,FALSE)</f>
        <v>#REF!</v>
      </c>
    </row>
    <row r="372" s="31" customFormat="1" spans="1:18">
      <c r="A372" s="57">
        <v>14586</v>
      </c>
      <c r="B372" s="57"/>
      <c r="C372" s="57" t="s">
        <v>177</v>
      </c>
      <c r="D372" s="57" t="s">
        <v>646</v>
      </c>
      <c r="E372" s="62">
        <v>5</v>
      </c>
      <c r="F372" s="57">
        <v>2</v>
      </c>
      <c r="G372" s="57">
        <v>1</v>
      </c>
      <c r="H372" s="57"/>
      <c r="I372" s="57" t="s">
        <v>67</v>
      </c>
      <c r="J372" s="57"/>
      <c r="K372" s="57"/>
      <c r="L372" s="62">
        <v>2</v>
      </c>
      <c r="M372" s="57">
        <f>400*L372</f>
        <v>800</v>
      </c>
      <c r="N372" s="57">
        <f>400*F372</f>
        <v>800</v>
      </c>
      <c r="O372" s="57" t="s">
        <v>538</v>
      </c>
      <c r="P372" s="57" t="s">
        <v>597</v>
      </c>
      <c r="Q372" s="57" t="s">
        <v>23</v>
      </c>
      <c r="R372" s="57" t="e">
        <f>VLOOKUP(#REF!,整户取消!#REF!,1,FALSE)</f>
        <v>#REF!</v>
      </c>
    </row>
    <row r="373" s="31" customFormat="1" spans="1:18">
      <c r="A373" s="57">
        <v>14587</v>
      </c>
      <c r="B373" s="57"/>
      <c r="C373" s="57" t="s">
        <v>172</v>
      </c>
      <c r="D373" s="57" t="s">
        <v>647</v>
      </c>
      <c r="E373" s="62">
        <v>1</v>
      </c>
      <c r="F373" s="57">
        <v>1</v>
      </c>
      <c r="G373" s="57"/>
      <c r="H373" s="57"/>
      <c r="I373" s="57" t="s">
        <v>604</v>
      </c>
      <c r="J373" s="57"/>
      <c r="K373" s="57"/>
      <c r="L373" s="62">
        <v>1</v>
      </c>
      <c r="M373" s="57">
        <f>382*L373</f>
        <v>382</v>
      </c>
      <c r="N373" s="57">
        <f>382*F373</f>
        <v>382</v>
      </c>
      <c r="O373" s="57" t="s">
        <v>538</v>
      </c>
      <c r="P373" s="57" t="s">
        <v>542</v>
      </c>
      <c r="Q373" s="57" t="s">
        <v>23</v>
      </c>
      <c r="R373" s="57" t="e">
        <f>VLOOKUP(#REF!,整户取消!#REF!,1,FALSE)</f>
        <v>#REF!</v>
      </c>
    </row>
    <row r="374" s="31" customFormat="1" spans="1:18">
      <c r="A374" s="57">
        <v>14682</v>
      </c>
      <c r="B374" s="57"/>
      <c r="C374" s="57" t="s">
        <v>469</v>
      </c>
      <c r="D374" s="57" t="s">
        <v>648</v>
      </c>
      <c r="E374" s="62">
        <v>1</v>
      </c>
      <c r="F374" s="57">
        <v>1</v>
      </c>
      <c r="G374" s="57"/>
      <c r="H374" s="57">
        <v>1</v>
      </c>
      <c r="I374" s="57" t="s">
        <v>604</v>
      </c>
      <c r="J374" s="57"/>
      <c r="K374" s="57"/>
      <c r="L374" s="62">
        <v>1</v>
      </c>
      <c r="M374" s="57">
        <f>382*L374</f>
        <v>382</v>
      </c>
      <c r="N374" s="57">
        <f>382*F374</f>
        <v>382</v>
      </c>
      <c r="O374" s="57" t="s">
        <v>597</v>
      </c>
      <c r="P374" s="57" t="s">
        <v>538</v>
      </c>
      <c r="Q374" s="57" t="s">
        <v>23</v>
      </c>
      <c r="R374" s="57" t="e">
        <f>VLOOKUP(#REF!,整户取消!#REF!,1,FALSE)</f>
        <v>#REF!</v>
      </c>
    </row>
    <row r="375" s="31" customFormat="1" spans="1:18">
      <c r="A375" s="57">
        <v>14823</v>
      </c>
      <c r="B375" s="57"/>
      <c r="C375" s="57" t="s">
        <v>59</v>
      </c>
      <c r="D375" s="57" t="s">
        <v>649</v>
      </c>
      <c r="E375" s="62">
        <v>1</v>
      </c>
      <c r="F375" s="57">
        <v>1</v>
      </c>
      <c r="G375" s="57"/>
      <c r="H375" s="57"/>
      <c r="I375" s="57" t="s">
        <v>604</v>
      </c>
      <c r="J375" s="57"/>
      <c r="K375" s="57"/>
      <c r="L375" s="62">
        <v>1</v>
      </c>
      <c r="M375" s="57">
        <f>382*L375</f>
        <v>382</v>
      </c>
      <c r="N375" s="57">
        <f>382*F375</f>
        <v>382</v>
      </c>
      <c r="O375" s="57" t="s">
        <v>539</v>
      </c>
      <c r="P375" s="57" t="s">
        <v>538</v>
      </c>
      <c r="Q375" s="57" t="s">
        <v>23</v>
      </c>
      <c r="R375" s="57" t="e">
        <f>VLOOKUP(#REF!,整户取消!#REF!,1,FALSE)</f>
        <v>#REF!</v>
      </c>
    </row>
    <row r="376" s="31" customFormat="1" spans="1:18">
      <c r="A376" s="57">
        <v>14824</v>
      </c>
      <c r="B376" s="57"/>
      <c r="C376" s="57" t="s">
        <v>650</v>
      </c>
      <c r="D376" s="57" t="s">
        <v>651</v>
      </c>
      <c r="E376" s="62">
        <v>1</v>
      </c>
      <c r="F376" s="57">
        <v>1</v>
      </c>
      <c r="G376" s="57"/>
      <c r="H376" s="57"/>
      <c r="I376" s="57" t="s">
        <v>604</v>
      </c>
      <c r="J376" s="57"/>
      <c r="K376" s="57"/>
      <c r="L376" s="62">
        <v>1</v>
      </c>
      <c r="M376" s="57">
        <f>382*L376</f>
        <v>382</v>
      </c>
      <c r="N376" s="57">
        <f>382*F376</f>
        <v>382</v>
      </c>
      <c r="O376" s="57" t="s">
        <v>539</v>
      </c>
      <c r="P376" s="57" t="s">
        <v>539</v>
      </c>
      <c r="Q376" s="57" t="s">
        <v>23</v>
      </c>
      <c r="R376" s="57" t="e">
        <f>VLOOKUP(#REF!,整户取消!#REF!,1,FALSE)</f>
        <v>#REF!</v>
      </c>
    </row>
    <row r="377" s="31" customFormat="1" spans="1:18">
      <c r="A377" s="57">
        <v>14825</v>
      </c>
      <c r="B377" s="57"/>
      <c r="C377" s="57" t="s">
        <v>268</v>
      </c>
      <c r="D377" s="57" t="s">
        <v>652</v>
      </c>
      <c r="E377" s="62">
        <v>5</v>
      </c>
      <c r="F377" s="57">
        <v>3</v>
      </c>
      <c r="G377" s="57"/>
      <c r="H377" s="57"/>
      <c r="I377" s="57" t="s">
        <v>67</v>
      </c>
      <c r="J377" s="57"/>
      <c r="K377" s="57"/>
      <c r="L377" s="62">
        <v>3</v>
      </c>
      <c r="M377" s="57">
        <f t="shared" ref="M377:M382" si="12">400*L377</f>
        <v>1200</v>
      </c>
      <c r="N377" s="57">
        <f t="shared" ref="N377:N382" si="13">400*F377</f>
        <v>1200</v>
      </c>
      <c r="O377" s="57" t="s">
        <v>538</v>
      </c>
      <c r="P377" s="57" t="s">
        <v>539</v>
      </c>
      <c r="Q377" s="57" t="s">
        <v>23</v>
      </c>
      <c r="R377" s="57" t="e">
        <f>VLOOKUP(#REF!,整户取消!#REF!,1,FALSE)</f>
        <v>#REF!</v>
      </c>
    </row>
    <row r="378" s="31" customFormat="1" spans="1:18">
      <c r="A378" s="57">
        <v>14826</v>
      </c>
      <c r="B378" s="57"/>
      <c r="C378" s="57" t="s">
        <v>138</v>
      </c>
      <c r="D378" s="57" t="s">
        <v>653</v>
      </c>
      <c r="E378" s="62">
        <v>5</v>
      </c>
      <c r="F378" s="57">
        <v>2</v>
      </c>
      <c r="G378" s="57">
        <v>1</v>
      </c>
      <c r="H378" s="57"/>
      <c r="I378" s="57" t="s">
        <v>67</v>
      </c>
      <c r="J378" s="57"/>
      <c r="K378" s="57"/>
      <c r="L378" s="62">
        <v>2</v>
      </c>
      <c r="M378" s="57">
        <f t="shared" si="12"/>
        <v>800</v>
      </c>
      <c r="N378" s="57">
        <f t="shared" si="13"/>
        <v>800</v>
      </c>
      <c r="O378" s="57" t="s">
        <v>538</v>
      </c>
      <c r="P378" s="57" t="s">
        <v>538</v>
      </c>
      <c r="Q378" s="57" t="s">
        <v>23</v>
      </c>
      <c r="R378" s="57" t="e">
        <f>VLOOKUP(#REF!,整户取消!#REF!,1,FALSE)</f>
        <v>#REF!</v>
      </c>
    </row>
    <row r="379" s="31" customFormat="1" spans="1:18">
      <c r="A379" s="57">
        <v>14989</v>
      </c>
      <c r="B379" s="57"/>
      <c r="C379" s="57" t="s">
        <v>95</v>
      </c>
      <c r="D379" s="57" t="s">
        <v>654</v>
      </c>
      <c r="E379" s="62">
        <v>4</v>
      </c>
      <c r="F379" s="57">
        <v>1</v>
      </c>
      <c r="G379" s="57">
        <v>1</v>
      </c>
      <c r="H379" s="57"/>
      <c r="I379" s="57" t="s">
        <v>67</v>
      </c>
      <c r="J379" s="57"/>
      <c r="K379" s="57"/>
      <c r="L379" s="62">
        <v>1</v>
      </c>
      <c r="M379" s="57">
        <f t="shared" si="12"/>
        <v>400</v>
      </c>
      <c r="N379" s="57">
        <f t="shared" si="13"/>
        <v>400</v>
      </c>
      <c r="O379" s="57" t="s">
        <v>542</v>
      </c>
      <c r="P379" s="57" t="s">
        <v>538</v>
      </c>
      <c r="Q379" s="57" t="s">
        <v>23</v>
      </c>
      <c r="R379" s="57" t="e">
        <f>VLOOKUP(#REF!,整户取消!#REF!,1,FALSE)</f>
        <v>#REF!</v>
      </c>
    </row>
    <row r="380" s="31" customFormat="1" spans="1:18">
      <c r="A380" s="57">
        <v>14990</v>
      </c>
      <c r="B380" s="57"/>
      <c r="C380" s="57" t="s">
        <v>490</v>
      </c>
      <c r="D380" s="57" t="s">
        <v>655</v>
      </c>
      <c r="E380" s="62">
        <v>6</v>
      </c>
      <c r="F380" s="57">
        <v>1</v>
      </c>
      <c r="G380" s="57"/>
      <c r="H380" s="57"/>
      <c r="I380" s="57" t="s">
        <v>67</v>
      </c>
      <c r="J380" s="57"/>
      <c r="K380" s="57"/>
      <c r="L380" s="62">
        <v>1</v>
      </c>
      <c r="M380" s="57">
        <f t="shared" si="12"/>
        <v>400</v>
      </c>
      <c r="N380" s="57">
        <f t="shared" si="13"/>
        <v>400</v>
      </c>
      <c r="O380" s="57" t="s">
        <v>538</v>
      </c>
      <c r="P380" s="57" t="s">
        <v>538</v>
      </c>
      <c r="Q380" s="57" t="s">
        <v>23</v>
      </c>
      <c r="R380" s="57" t="e">
        <f>VLOOKUP(#REF!,整户取消!#REF!,1,FALSE)</f>
        <v>#REF!</v>
      </c>
    </row>
    <row r="381" s="31" customFormat="1" spans="1:18">
      <c r="A381" s="57">
        <v>15073</v>
      </c>
      <c r="B381" s="57"/>
      <c r="C381" s="57" t="s">
        <v>251</v>
      </c>
      <c r="D381" s="57" t="s">
        <v>656</v>
      </c>
      <c r="E381" s="62">
        <v>7</v>
      </c>
      <c r="F381" s="57">
        <v>5</v>
      </c>
      <c r="G381" s="57"/>
      <c r="H381" s="57"/>
      <c r="I381" s="57" t="s">
        <v>67</v>
      </c>
      <c r="J381" s="57"/>
      <c r="K381" s="57"/>
      <c r="L381" s="62">
        <v>5</v>
      </c>
      <c r="M381" s="57">
        <f t="shared" si="12"/>
        <v>2000</v>
      </c>
      <c r="N381" s="57">
        <f t="shared" si="13"/>
        <v>2000</v>
      </c>
      <c r="O381" s="57" t="s">
        <v>538</v>
      </c>
      <c r="P381" s="57" t="s">
        <v>538</v>
      </c>
      <c r="Q381" s="57" t="s">
        <v>23</v>
      </c>
      <c r="R381" s="57" t="e">
        <f>VLOOKUP(#REF!,整户取消!#REF!,1,FALSE)</f>
        <v>#REF!</v>
      </c>
    </row>
    <row r="382" s="31" customFormat="1" spans="1:18">
      <c r="A382" s="57">
        <v>15074</v>
      </c>
      <c r="B382" s="57"/>
      <c r="C382" s="57" t="s">
        <v>75</v>
      </c>
      <c r="D382" s="57" t="s">
        <v>657</v>
      </c>
      <c r="E382" s="62">
        <v>6</v>
      </c>
      <c r="F382" s="57">
        <v>1</v>
      </c>
      <c r="G382" s="57"/>
      <c r="H382" s="57"/>
      <c r="I382" s="57" t="s">
        <v>67</v>
      </c>
      <c r="J382" s="57"/>
      <c r="K382" s="57"/>
      <c r="L382" s="62">
        <v>1</v>
      </c>
      <c r="M382" s="57">
        <f t="shared" si="12"/>
        <v>400</v>
      </c>
      <c r="N382" s="57">
        <f t="shared" si="13"/>
        <v>400</v>
      </c>
      <c r="O382" s="57" t="s">
        <v>538</v>
      </c>
      <c r="P382" s="57" t="s">
        <v>597</v>
      </c>
      <c r="Q382" s="57" t="s">
        <v>23</v>
      </c>
      <c r="R382" s="57" t="e">
        <f>VLOOKUP(#REF!,整户取消!#REF!,1,FALSE)</f>
        <v>#REF!</v>
      </c>
    </row>
  </sheetData>
  <sheetProtection formatCells="0" insertHyperlinks="0" autoFilter="0"/>
  <autoFilter xmlns:etc="http://www.wps.cn/officeDocument/2017/etCustomData" ref="A1:R382" etc:filterBottomFollowUsedRange="0"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789"/>
  <sheetViews>
    <sheetView workbookViewId="0">
      <selection activeCell="J14" sqref="J14"/>
    </sheetView>
  </sheetViews>
  <sheetFormatPr defaultColWidth="9" defaultRowHeight="14.25"/>
  <cols>
    <col min="1" max="1" width="6.375" style="31" customWidth="1"/>
    <col min="2" max="2" width="7.875" style="31" customWidth="1"/>
    <col min="3" max="4" width="5.5" style="31" customWidth="1"/>
    <col min="5" max="5" width="7.875" style="31" customWidth="1"/>
    <col min="6" max="6" width="21.625" style="31" customWidth="1"/>
    <col min="7" max="7" width="21.5" style="31" customWidth="1"/>
    <col min="8" max="8" width="15.825" style="31" customWidth="1"/>
    <col min="9" max="9" width="9.75" style="31" customWidth="1"/>
    <col min="10" max="16384" width="9" style="31"/>
  </cols>
  <sheetData>
    <row r="1" ht="28.5" spans="1:9">
      <c r="A1" s="32" t="s">
        <v>0</v>
      </c>
      <c r="B1" s="32" t="s">
        <v>658</v>
      </c>
      <c r="C1" s="32" t="s">
        <v>4</v>
      </c>
      <c r="D1" s="32" t="s">
        <v>659</v>
      </c>
      <c r="E1" s="32" t="s">
        <v>660</v>
      </c>
      <c r="F1" s="32" t="s">
        <v>661</v>
      </c>
      <c r="G1" s="32" t="s">
        <v>662</v>
      </c>
      <c r="H1" s="32" t="s">
        <v>663</v>
      </c>
      <c r="I1" s="32" t="s">
        <v>16</v>
      </c>
    </row>
    <row r="2" s="31" customFormat="1" spans="1:9">
      <c r="A2" s="34">
        <v>18122</v>
      </c>
      <c r="B2" s="52" t="s">
        <v>89</v>
      </c>
      <c r="C2" s="52">
        <v>3</v>
      </c>
      <c r="D2" s="52">
        <v>2</v>
      </c>
      <c r="E2" s="52" t="s">
        <v>89</v>
      </c>
      <c r="F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34" t="s">
        <v>664</v>
      </c>
      <c r="H2" s="52" t="s">
        <v>88</v>
      </c>
      <c r="I2" s="52" t="s">
        <v>23</v>
      </c>
    </row>
    <row r="3" s="31" customFormat="1" spans="1:9">
      <c r="A3" s="34">
        <v>18123</v>
      </c>
      <c r="B3" s="52" t="s">
        <v>89</v>
      </c>
      <c r="C3" s="52"/>
      <c r="D3" s="52"/>
      <c r="E3" s="52" t="s">
        <v>318</v>
      </c>
      <c r="F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34" t="s">
        <v>665</v>
      </c>
      <c r="H3" s="52" t="s">
        <v>88</v>
      </c>
      <c r="I3" s="52" t="s">
        <v>23</v>
      </c>
    </row>
    <row r="4" s="31" customFormat="1" spans="1:9">
      <c r="A4" s="34">
        <v>18124</v>
      </c>
      <c r="B4" s="52" t="s">
        <v>212</v>
      </c>
      <c r="C4" s="52">
        <v>5</v>
      </c>
      <c r="D4" s="52">
        <v>3</v>
      </c>
      <c r="E4" s="52" t="s">
        <v>212</v>
      </c>
      <c r="F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34" t="s">
        <v>664</v>
      </c>
      <c r="H4" s="52" t="s">
        <v>211</v>
      </c>
      <c r="I4" s="52" t="s">
        <v>23</v>
      </c>
    </row>
    <row r="5" s="31" customFormat="1" spans="1:9">
      <c r="A5" s="34">
        <v>18125</v>
      </c>
      <c r="B5" s="52" t="s">
        <v>212</v>
      </c>
      <c r="C5" s="52"/>
      <c r="D5" s="52"/>
      <c r="E5" s="52" t="s">
        <v>666</v>
      </c>
      <c r="F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34" t="s">
        <v>667</v>
      </c>
      <c r="H5" s="52" t="s">
        <v>211</v>
      </c>
      <c r="I5" s="52" t="s">
        <v>23</v>
      </c>
    </row>
    <row r="6" s="31" customFormat="1" spans="1:9">
      <c r="A6" s="34">
        <v>18126</v>
      </c>
      <c r="B6" s="52" t="s">
        <v>212</v>
      </c>
      <c r="C6" s="52"/>
      <c r="D6" s="52"/>
      <c r="E6" s="52" t="s">
        <v>668</v>
      </c>
      <c r="F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" s="34" t="s">
        <v>669</v>
      </c>
      <c r="H6" s="52" t="s">
        <v>211</v>
      </c>
      <c r="I6" s="52" t="s">
        <v>23</v>
      </c>
    </row>
    <row r="7" s="31" customFormat="1" spans="1:9">
      <c r="A7" s="34">
        <v>18127</v>
      </c>
      <c r="B7" s="52" t="s">
        <v>73</v>
      </c>
      <c r="C7" s="52">
        <v>3</v>
      </c>
      <c r="D7" s="52">
        <v>1</v>
      </c>
      <c r="E7" s="52" t="s">
        <v>73</v>
      </c>
      <c r="F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" s="34" t="s">
        <v>664</v>
      </c>
      <c r="H7" s="52" t="s">
        <v>72</v>
      </c>
      <c r="I7" s="52" t="s">
        <v>23</v>
      </c>
    </row>
    <row r="8" s="31" customFormat="1" spans="1:9">
      <c r="A8" s="34">
        <v>18128</v>
      </c>
      <c r="B8" s="52" t="s">
        <v>231</v>
      </c>
      <c r="C8" s="52">
        <v>7</v>
      </c>
      <c r="D8" s="52">
        <v>3</v>
      </c>
      <c r="E8" s="52" t="s">
        <v>231</v>
      </c>
      <c r="F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" s="34" t="s">
        <v>664</v>
      </c>
      <c r="H8" s="52" t="s">
        <v>230</v>
      </c>
      <c r="I8" s="52" t="s">
        <v>23</v>
      </c>
    </row>
    <row r="9" s="31" customFormat="1" spans="1:9">
      <c r="A9" s="34">
        <v>18129</v>
      </c>
      <c r="B9" s="52" t="s">
        <v>231</v>
      </c>
      <c r="C9" s="52"/>
      <c r="D9" s="52"/>
      <c r="E9" s="52" t="s">
        <v>670</v>
      </c>
      <c r="F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" s="34" t="s">
        <v>671</v>
      </c>
      <c r="H9" s="52" t="s">
        <v>230</v>
      </c>
      <c r="I9" s="52" t="s">
        <v>23</v>
      </c>
    </row>
    <row r="10" s="31" customFormat="1" spans="1:9">
      <c r="A10" s="34">
        <v>18130</v>
      </c>
      <c r="B10" s="52" t="s">
        <v>231</v>
      </c>
      <c r="C10" s="52"/>
      <c r="D10" s="52"/>
      <c r="E10" s="52" t="s">
        <v>672</v>
      </c>
      <c r="F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" s="34" t="s">
        <v>671</v>
      </c>
      <c r="H10" s="52" t="s">
        <v>230</v>
      </c>
      <c r="I10" s="52" t="s">
        <v>23</v>
      </c>
    </row>
    <row r="11" s="31" customFormat="1" spans="1:9">
      <c r="A11" s="34">
        <v>18131</v>
      </c>
      <c r="B11" s="52" t="s">
        <v>275</v>
      </c>
      <c r="C11" s="52">
        <v>3</v>
      </c>
      <c r="D11" s="52">
        <v>2</v>
      </c>
      <c r="E11" s="52" t="s">
        <v>275</v>
      </c>
      <c r="F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" s="34" t="s">
        <v>664</v>
      </c>
      <c r="H11" s="52" t="s">
        <v>274</v>
      </c>
      <c r="I11" s="52" t="s">
        <v>23</v>
      </c>
    </row>
    <row r="12" s="31" customFormat="1" spans="1:9">
      <c r="A12" s="34">
        <v>18132</v>
      </c>
      <c r="B12" s="52" t="s">
        <v>275</v>
      </c>
      <c r="C12" s="52"/>
      <c r="D12" s="52"/>
      <c r="E12" s="52" t="s">
        <v>673</v>
      </c>
      <c r="F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" s="34" t="s">
        <v>674</v>
      </c>
      <c r="H12" s="52" t="s">
        <v>274</v>
      </c>
      <c r="I12" s="52" t="s">
        <v>23</v>
      </c>
    </row>
    <row r="13" s="31" customFormat="1" spans="1:9">
      <c r="A13" s="34">
        <v>18133</v>
      </c>
      <c r="B13" s="52" t="s">
        <v>240</v>
      </c>
      <c r="C13" s="52">
        <v>7</v>
      </c>
      <c r="D13" s="52">
        <v>3</v>
      </c>
      <c r="E13" s="52" t="s">
        <v>240</v>
      </c>
      <c r="F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" s="34" t="s">
        <v>664</v>
      </c>
      <c r="H13" s="52" t="s">
        <v>239</v>
      </c>
      <c r="I13" s="52" t="s">
        <v>23</v>
      </c>
    </row>
    <row r="14" s="31" customFormat="1" spans="1:9">
      <c r="A14" s="34">
        <v>18134</v>
      </c>
      <c r="B14" s="52" t="s">
        <v>240</v>
      </c>
      <c r="C14" s="52"/>
      <c r="D14" s="52"/>
      <c r="E14" s="52" t="s">
        <v>675</v>
      </c>
      <c r="F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" s="34" t="s">
        <v>671</v>
      </c>
      <c r="H14" s="52" t="s">
        <v>239</v>
      </c>
      <c r="I14" s="52" t="s">
        <v>23</v>
      </c>
    </row>
    <row r="15" s="31" customFormat="1" spans="1:9">
      <c r="A15" s="34">
        <v>18135</v>
      </c>
      <c r="B15" s="52" t="s">
        <v>240</v>
      </c>
      <c r="C15" s="52"/>
      <c r="D15" s="52"/>
      <c r="E15" s="52" t="s">
        <v>676</v>
      </c>
      <c r="F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" s="34" t="s">
        <v>671</v>
      </c>
      <c r="H15" s="52" t="s">
        <v>239</v>
      </c>
      <c r="I15" s="52" t="s">
        <v>23</v>
      </c>
    </row>
    <row r="16" s="31" customFormat="1" spans="1:9">
      <c r="A16" s="34">
        <v>18136</v>
      </c>
      <c r="B16" s="52" t="s">
        <v>236</v>
      </c>
      <c r="C16" s="52">
        <v>6</v>
      </c>
      <c r="D16" s="52">
        <v>2</v>
      </c>
      <c r="E16" s="52" t="s">
        <v>236</v>
      </c>
      <c r="F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" s="34" t="s">
        <v>664</v>
      </c>
      <c r="H16" s="52" t="s">
        <v>44</v>
      </c>
      <c r="I16" s="52" t="s">
        <v>23</v>
      </c>
    </row>
    <row r="17" s="31" customFormat="1" spans="1:9">
      <c r="A17" s="34">
        <v>18137</v>
      </c>
      <c r="B17" s="52" t="s">
        <v>236</v>
      </c>
      <c r="C17" s="52"/>
      <c r="D17" s="52"/>
      <c r="E17" s="52" t="s">
        <v>677</v>
      </c>
      <c r="F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" s="34" t="s">
        <v>678</v>
      </c>
      <c r="H17" s="52" t="s">
        <v>44</v>
      </c>
      <c r="I17" s="52" t="s">
        <v>23</v>
      </c>
    </row>
    <row r="18" s="31" customFormat="1" spans="1:9">
      <c r="A18" s="34">
        <v>18138</v>
      </c>
      <c r="B18" s="52" t="s">
        <v>48</v>
      </c>
      <c r="C18" s="52">
        <v>3</v>
      </c>
      <c r="D18" s="52">
        <v>3</v>
      </c>
      <c r="E18" s="52" t="s">
        <v>48</v>
      </c>
      <c r="F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" s="34" t="s">
        <v>664</v>
      </c>
      <c r="H18" s="52" t="s">
        <v>47</v>
      </c>
      <c r="I18" s="52" t="s">
        <v>23</v>
      </c>
    </row>
    <row r="19" s="31" customFormat="1" spans="1:9">
      <c r="A19" s="34">
        <v>18139</v>
      </c>
      <c r="B19" s="52" t="s">
        <v>48</v>
      </c>
      <c r="C19" s="52"/>
      <c r="D19" s="52"/>
      <c r="E19" s="52" t="s">
        <v>679</v>
      </c>
      <c r="F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" s="34" t="s">
        <v>669</v>
      </c>
      <c r="H19" s="52" t="s">
        <v>47</v>
      </c>
      <c r="I19" s="52" t="s">
        <v>23</v>
      </c>
    </row>
    <row r="20" s="31" customFormat="1" spans="1:9">
      <c r="A20" s="34">
        <v>18140</v>
      </c>
      <c r="B20" s="52" t="s">
        <v>48</v>
      </c>
      <c r="C20" s="52"/>
      <c r="D20" s="52"/>
      <c r="E20" s="52" t="s">
        <v>680</v>
      </c>
      <c r="F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" s="34" t="s">
        <v>674</v>
      </c>
      <c r="H20" s="52" t="s">
        <v>47</v>
      </c>
      <c r="I20" s="52" t="s">
        <v>23</v>
      </c>
    </row>
    <row r="21" s="31" customFormat="1" spans="1:9">
      <c r="A21" s="34">
        <v>18141</v>
      </c>
      <c r="B21" s="52" t="s">
        <v>209</v>
      </c>
      <c r="C21" s="52">
        <v>3</v>
      </c>
      <c r="D21" s="52">
        <v>2</v>
      </c>
      <c r="E21" s="52" t="s">
        <v>209</v>
      </c>
      <c r="F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" s="34" t="s">
        <v>664</v>
      </c>
      <c r="H21" s="52" t="s">
        <v>208</v>
      </c>
      <c r="I21" s="52" t="s">
        <v>23</v>
      </c>
    </row>
    <row r="22" s="31" customFormat="1" spans="1:9">
      <c r="A22" s="34">
        <v>18142</v>
      </c>
      <c r="B22" s="52" t="s">
        <v>209</v>
      </c>
      <c r="C22" s="52"/>
      <c r="D22" s="52"/>
      <c r="E22" s="52" t="s">
        <v>681</v>
      </c>
      <c r="F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" s="34" t="s">
        <v>674</v>
      </c>
      <c r="H22" s="52" t="s">
        <v>208</v>
      </c>
      <c r="I22" s="52" t="s">
        <v>23</v>
      </c>
    </row>
    <row r="23" s="31" customFormat="1" spans="1:9">
      <c r="A23" s="34">
        <v>18143</v>
      </c>
      <c r="B23" s="52" t="s">
        <v>45</v>
      </c>
      <c r="C23" s="52">
        <v>1</v>
      </c>
      <c r="D23" s="52">
        <v>1</v>
      </c>
      <c r="E23" s="52" t="s">
        <v>45</v>
      </c>
      <c r="F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" s="34" t="s">
        <v>664</v>
      </c>
      <c r="H23" s="52" t="s">
        <v>44</v>
      </c>
      <c r="I23" s="52" t="s">
        <v>23</v>
      </c>
    </row>
    <row r="24" s="31" customFormat="1" spans="1:9">
      <c r="A24" s="34">
        <v>18144</v>
      </c>
      <c r="B24" s="52" t="s">
        <v>66</v>
      </c>
      <c r="C24" s="52">
        <v>4</v>
      </c>
      <c r="D24" s="52">
        <v>1</v>
      </c>
      <c r="E24" s="52" t="s">
        <v>66</v>
      </c>
      <c r="F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" s="34" t="s">
        <v>664</v>
      </c>
      <c r="H24" s="52" t="s">
        <v>65</v>
      </c>
      <c r="I24" s="52" t="s">
        <v>23</v>
      </c>
    </row>
    <row r="25" s="31" customFormat="1" spans="1:9">
      <c r="A25" s="34">
        <v>18145</v>
      </c>
      <c r="B25" s="52" t="s">
        <v>284</v>
      </c>
      <c r="C25" s="52">
        <v>2</v>
      </c>
      <c r="D25" s="52">
        <v>1</v>
      </c>
      <c r="E25" s="52" t="s">
        <v>284</v>
      </c>
      <c r="F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" s="34" t="s">
        <v>664</v>
      </c>
      <c r="H25" s="52" t="s">
        <v>283</v>
      </c>
      <c r="I25" s="52" t="s">
        <v>23</v>
      </c>
    </row>
    <row r="26" s="31" customFormat="1" spans="1:9">
      <c r="A26" s="34">
        <v>18146</v>
      </c>
      <c r="B26" s="52" t="s">
        <v>159</v>
      </c>
      <c r="C26" s="52">
        <v>3</v>
      </c>
      <c r="D26" s="52">
        <v>3</v>
      </c>
      <c r="E26" s="52" t="s">
        <v>159</v>
      </c>
      <c r="F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" s="34" t="s">
        <v>664</v>
      </c>
      <c r="H26" s="52" t="s">
        <v>88</v>
      </c>
      <c r="I26" s="52" t="s">
        <v>23</v>
      </c>
    </row>
    <row r="27" s="31" customFormat="1" spans="1:9">
      <c r="A27" s="34">
        <v>18147</v>
      </c>
      <c r="B27" s="52" t="s">
        <v>159</v>
      </c>
      <c r="C27" s="52"/>
      <c r="D27" s="52"/>
      <c r="E27" s="52" t="s">
        <v>682</v>
      </c>
      <c r="F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" s="34" t="s">
        <v>683</v>
      </c>
      <c r="H27" s="52" t="s">
        <v>88</v>
      </c>
      <c r="I27" s="52" t="s">
        <v>23</v>
      </c>
    </row>
    <row r="28" s="31" customFormat="1" spans="1:9">
      <c r="A28" s="34">
        <v>18148</v>
      </c>
      <c r="B28" s="52" t="s">
        <v>159</v>
      </c>
      <c r="C28" s="52"/>
      <c r="D28" s="52"/>
      <c r="E28" s="52" t="s">
        <v>684</v>
      </c>
      <c r="F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" s="34" t="s">
        <v>674</v>
      </c>
      <c r="H28" s="52" t="s">
        <v>88</v>
      </c>
      <c r="I28" s="52" t="s">
        <v>23</v>
      </c>
    </row>
    <row r="29" s="31" customFormat="1" spans="1:9">
      <c r="A29" s="34">
        <v>18149</v>
      </c>
      <c r="B29" s="52" t="s">
        <v>159</v>
      </c>
      <c r="C29" s="52">
        <v>2</v>
      </c>
      <c r="D29" s="52">
        <v>2</v>
      </c>
      <c r="E29" s="52" t="s">
        <v>159</v>
      </c>
      <c r="F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" s="34" t="s">
        <v>664</v>
      </c>
      <c r="H29" s="52" t="s">
        <v>202</v>
      </c>
      <c r="I29" s="52" t="s">
        <v>23</v>
      </c>
    </row>
    <row r="30" s="31" customFormat="1" spans="1:9">
      <c r="A30" s="34">
        <v>18150</v>
      </c>
      <c r="B30" s="52" t="s">
        <v>159</v>
      </c>
      <c r="C30" s="52"/>
      <c r="D30" s="52"/>
      <c r="E30" s="52" t="s">
        <v>685</v>
      </c>
      <c r="F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" s="34" t="s">
        <v>686</v>
      </c>
      <c r="H30" s="52" t="s">
        <v>202</v>
      </c>
      <c r="I30" s="52" t="s">
        <v>23</v>
      </c>
    </row>
    <row r="31" s="31" customFormat="1" spans="1:9">
      <c r="A31" s="34">
        <v>18151</v>
      </c>
      <c r="B31" s="52" t="s">
        <v>79</v>
      </c>
      <c r="C31" s="52">
        <v>3</v>
      </c>
      <c r="D31" s="52">
        <v>2</v>
      </c>
      <c r="E31" s="52" t="s">
        <v>79</v>
      </c>
      <c r="F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" s="34" t="s">
        <v>664</v>
      </c>
      <c r="H31" s="52" t="s">
        <v>78</v>
      </c>
      <c r="I31" s="52" t="s">
        <v>23</v>
      </c>
    </row>
    <row r="32" s="31" customFormat="1" spans="1:9">
      <c r="A32" s="34">
        <v>18152</v>
      </c>
      <c r="B32" s="52" t="s">
        <v>79</v>
      </c>
      <c r="C32" s="52"/>
      <c r="D32" s="52"/>
      <c r="E32" s="52" t="s">
        <v>687</v>
      </c>
      <c r="F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" s="34" t="s">
        <v>665</v>
      </c>
      <c r="H32" s="52" t="s">
        <v>78</v>
      </c>
      <c r="I32" s="52" t="s">
        <v>23</v>
      </c>
    </row>
    <row r="33" s="31" customFormat="1" spans="1:9">
      <c r="A33" s="34">
        <v>18153</v>
      </c>
      <c r="B33" s="52" t="s">
        <v>161</v>
      </c>
      <c r="C33" s="52">
        <v>4</v>
      </c>
      <c r="D33" s="52">
        <v>1</v>
      </c>
      <c r="E33" s="52" t="s">
        <v>161</v>
      </c>
      <c r="F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" s="34" t="s">
        <v>664</v>
      </c>
      <c r="H33" s="52" t="s">
        <v>95</v>
      </c>
      <c r="I33" s="52" t="s">
        <v>23</v>
      </c>
    </row>
    <row r="34" s="31" customFormat="1" spans="1:9">
      <c r="A34" s="34">
        <v>18154</v>
      </c>
      <c r="B34" s="52" t="s">
        <v>99</v>
      </c>
      <c r="C34" s="52">
        <v>2</v>
      </c>
      <c r="D34" s="52">
        <v>1</v>
      </c>
      <c r="E34" s="52" t="s">
        <v>99</v>
      </c>
      <c r="F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" s="34" t="s">
        <v>664</v>
      </c>
      <c r="H34" s="52" t="s">
        <v>98</v>
      </c>
      <c r="I34" s="52" t="s">
        <v>23</v>
      </c>
    </row>
    <row r="35" s="31" customFormat="1" spans="1:9">
      <c r="A35" s="34">
        <v>18155</v>
      </c>
      <c r="B35" s="52" t="s">
        <v>307</v>
      </c>
      <c r="C35" s="52">
        <v>5</v>
      </c>
      <c r="D35" s="52">
        <v>3</v>
      </c>
      <c r="E35" s="52" t="s">
        <v>307</v>
      </c>
      <c r="F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" s="34" t="s">
        <v>664</v>
      </c>
      <c r="H35" s="52" t="s">
        <v>138</v>
      </c>
      <c r="I35" s="52" t="s">
        <v>23</v>
      </c>
    </row>
    <row r="36" s="31" customFormat="1" spans="1:9">
      <c r="A36" s="34">
        <v>18156</v>
      </c>
      <c r="B36" s="52" t="s">
        <v>307</v>
      </c>
      <c r="C36" s="52"/>
      <c r="D36" s="52"/>
      <c r="E36" s="52" t="s">
        <v>688</v>
      </c>
      <c r="F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" s="34" t="s">
        <v>667</v>
      </c>
      <c r="H36" s="52" t="s">
        <v>138</v>
      </c>
      <c r="I36" s="52" t="s">
        <v>23</v>
      </c>
    </row>
    <row r="37" s="31" customFormat="1" spans="1:9">
      <c r="A37" s="34">
        <v>18157</v>
      </c>
      <c r="B37" s="52" t="s">
        <v>307</v>
      </c>
      <c r="C37" s="52"/>
      <c r="D37" s="52"/>
      <c r="E37" s="52" t="s">
        <v>689</v>
      </c>
      <c r="F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" s="34" t="s">
        <v>665</v>
      </c>
      <c r="H37" s="52" t="s">
        <v>138</v>
      </c>
      <c r="I37" s="52" t="s">
        <v>23</v>
      </c>
    </row>
    <row r="38" s="31" customFormat="1" spans="1:9">
      <c r="A38" s="34">
        <v>18158</v>
      </c>
      <c r="B38" s="52" t="s">
        <v>302</v>
      </c>
      <c r="C38" s="52">
        <v>5</v>
      </c>
      <c r="D38" s="52">
        <v>4</v>
      </c>
      <c r="E38" s="52" t="s">
        <v>302</v>
      </c>
      <c r="F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" s="34" t="s">
        <v>664</v>
      </c>
      <c r="H38" s="52" t="s">
        <v>135</v>
      </c>
      <c r="I38" s="52" t="s">
        <v>23</v>
      </c>
    </row>
    <row r="39" s="31" customFormat="1" spans="1:9">
      <c r="A39" s="34">
        <v>18159</v>
      </c>
      <c r="B39" s="52" t="s">
        <v>302</v>
      </c>
      <c r="C39" s="52"/>
      <c r="D39" s="52"/>
      <c r="E39" s="52" t="s">
        <v>690</v>
      </c>
      <c r="F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" s="34" t="s">
        <v>671</v>
      </c>
      <c r="H39" s="52" t="s">
        <v>135</v>
      </c>
      <c r="I39" s="52" t="s">
        <v>23</v>
      </c>
    </row>
    <row r="40" s="31" customFormat="1" spans="1:9">
      <c r="A40" s="34">
        <v>18160</v>
      </c>
      <c r="B40" s="52" t="s">
        <v>302</v>
      </c>
      <c r="C40" s="52"/>
      <c r="D40" s="52"/>
      <c r="E40" s="52" t="s">
        <v>691</v>
      </c>
      <c r="F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" s="34" t="s">
        <v>671</v>
      </c>
      <c r="H40" s="52" t="s">
        <v>135</v>
      </c>
      <c r="I40" s="52" t="s">
        <v>23</v>
      </c>
    </row>
    <row r="41" s="31" customFormat="1" spans="1:9">
      <c r="A41" s="34">
        <v>18161</v>
      </c>
      <c r="B41" s="52" t="s">
        <v>302</v>
      </c>
      <c r="C41" s="52"/>
      <c r="D41" s="52"/>
      <c r="E41" s="52" t="s">
        <v>692</v>
      </c>
      <c r="F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" s="34" t="s">
        <v>671</v>
      </c>
      <c r="H41" s="52" t="s">
        <v>135</v>
      </c>
      <c r="I41" s="52" t="s">
        <v>23</v>
      </c>
    </row>
    <row r="42" s="31" customFormat="1" spans="1:9">
      <c r="A42" s="34">
        <v>18162</v>
      </c>
      <c r="B42" s="52" t="s">
        <v>318</v>
      </c>
      <c r="C42" s="52">
        <v>8</v>
      </c>
      <c r="D42" s="52">
        <v>5</v>
      </c>
      <c r="E42" s="52" t="s">
        <v>318</v>
      </c>
      <c r="F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" s="34" t="s">
        <v>664</v>
      </c>
      <c r="H42" s="52" t="s">
        <v>85</v>
      </c>
      <c r="I42" s="52" t="s">
        <v>23</v>
      </c>
    </row>
    <row r="43" s="31" customFormat="1" spans="1:9">
      <c r="A43" s="34">
        <v>18163</v>
      </c>
      <c r="B43" s="52" t="s">
        <v>318</v>
      </c>
      <c r="C43" s="52"/>
      <c r="D43" s="52"/>
      <c r="E43" s="52" t="s">
        <v>693</v>
      </c>
      <c r="F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" s="34" t="s">
        <v>669</v>
      </c>
      <c r="H43" s="52" t="s">
        <v>85</v>
      </c>
      <c r="I43" s="52" t="s">
        <v>23</v>
      </c>
    </row>
    <row r="44" s="31" customFormat="1" spans="1:9">
      <c r="A44" s="34">
        <v>18164</v>
      </c>
      <c r="B44" s="52" t="s">
        <v>318</v>
      </c>
      <c r="C44" s="52"/>
      <c r="D44" s="52"/>
      <c r="E44" s="52" t="s">
        <v>694</v>
      </c>
      <c r="F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" s="34" t="s">
        <v>665</v>
      </c>
      <c r="H44" s="52" t="s">
        <v>85</v>
      </c>
      <c r="I44" s="52" t="s">
        <v>23</v>
      </c>
    </row>
    <row r="45" s="31" customFormat="1" spans="1:9">
      <c r="A45" s="34">
        <v>18165</v>
      </c>
      <c r="B45" s="52" t="s">
        <v>318</v>
      </c>
      <c r="C45" s="52"/>
      <c r="D45" s="52"/>
      <c r="E45" s="52" t="s">
        <v>695</v>
      </c>
      <c r="F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" s="34" t="s">
        <v>683</v>
      </c>
      <c r="H45" s="52" t="s">
        <v>85</v>
      </c>
      <c r="I45" s="52" t="s">
        <v>23</v>
      </c>
    </row>
    <row r="46" s="31" customFormat="1" spans="1:9">
      <c r="A46" s="34">
        <v>18166</v>
      </c>
      <c r="B46" s="52" t="s">
        <v>318</v>
      </c>
      <c r="C46" s="52"/>
      <c r="D46" s="52"/>
      <c r="E46" s="52" t="s">
        <v>303</v>
      </c>
      <c r="F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" s="34" t="s">
        <v>669</v>
      </c>
      <c r="H46" s="52" t="s">
        <v>85</v>
      </c>
      <c r="I46" s="52" t="s">
        <v>23</v>
      </c>
    </row>
    <row r="47" s="31" customFormat="1" spans="1:9">
      <c r="A47" s="34">
        <v>18167</v>
      </c>
      <c r="B47" s="52" t="s">
        <v>303</v>
      </c>
      <c r="C47" s="52">
        <v>6</v>
      </c>
      <c r="D47" s="52">
        <v>5</v>
      </c>
      <c r="E47" s="52" t="s">
        <v>303</v>
      </c>
      <c r="F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" s="34" t="s">
        <v>664</v>
      </c>
      <c r="H47" s="52" t="s">
        <v>188</v>
      </c>
      <c r="I47" s="52" t="s">
        <v>23</v>
      </c>
    </row>
    <row r="48" s="31" customFormat="1" spans="1:9">
      <c r="A48" s="34">
        <v>18168</v>
      </c>
      <c r="B48" s="52" t="s">
        <v>303</v>
      </c>
      <c r="C48" s="52"/>
      <c r="D48" s="52"/>
      <c r="E48" s="52" t="s">
        <v>696</v>
      </c>
      <c r="F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" s="34" t="s">
        <v>671</v>
      </c>
      <c r="H48" s="52" t="s">
        <v>188</v>
      </c>
      <c r="I48" s="52" t="s">
        <v>23</v>
      </c>
    </row>
    <row r="49" s="31" customFormat="1" spans="1:9">
      <c r="A49" s="34">
        <v>18169</v>
      </c>
      <c r="B49" s="52" t="s">
        <v>303</v>
      </c>
      <c r="C49" s="52"/>
      <c r="D49" s="52"/>
      <c r="E49" s="52" t="s">
        <v>160</v>
      </c>
      <c r="F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" s="34" t="s">
        <v>665</v>
      </c>
      <c r="H49" s="52" t="s">
        <v>188</v>
      </c>
      <c r="I49" s="52" t="s">
        <v>23</v>
      </c>
    </row>
    <row r="50" s="31" customFormat="1" spans="1:9">
      <c r="A50" s="34">
        <v>18170</v>
      </c>
      <c r="B50" s="52" t="s">
        <v>303</v>
      </c>
      <c r="C50" s="52"/>
      <c r="D50" s="52"/>
      <c r="E50" s="52" t="s">
        <v>697</v>
      </c>
      <c r="F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" s="34" t="s">
        <v>671</v>
      </c>
      <c r="H50" s="52" t="s">
        <v>188</v>
      </c>
      <c r="I50" s="52" t="s">
        <v>23</v>
      </c>
    </row>
    <row r="51" s="31" customFormat="1" spans="1:9">
      <c r="A51" s="34">
        <v>18171</v>
      </c>
      <c r="B51" s="52" t="s">
        <v>303</v>
      </c>
      <c r="C51" s="52"/>
      <c r="D51" s="52"/>
      <c r="E51" s="52" t="s">
        <v>698</v>
      </c>
      <c r="F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" s="34" t="s">
        <v>671</v>
      </c>
      <c r="H51" s="52" t="s">
        <v>188</v>
      </c>
      <c r="I51" s="52" t="s">
        <v>23</v>
      </c>
    </row>
    <row r="52" s="31" customFormat="1" spans="1:9">
      <c r="A52" s="34">
        <v>18172</v>
      </c>
      <c r="B52" s="52" t="s">
        <v>141</v>
      </c>
      <c r="C52" s="52">
        <v>1</v>
      </c>
      <c r="D52" s="52">
        <v>1</v>
      </c>
      <c r="E52" s="52" t="s">
        <v>141</v>
      </c>
      <c r="F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" s="34" t="s">
        <v>664</v>
      </c>
      <c r="H52" s="52" t="s">
        <v>35</v>
      </c>
      <c r="I52" s="52" t="s">
        <v>23</v>
      </c>
    </row>
    <row r="53" s="31" customFormat="1" spans="1:9">
      <c r="A53" s="34">
        <v>18173</v>
      </c>
      <c r="B53" s="52" t="s">
        <v>120</v>
      </c>
      <c r="C53" s="52">
        <v>2</v>
      </c>
      <c r="D53" s="52">
        <v>2</v>
      </c>
      <c r="E53" s="52" t="s">
        <v>120</v>
      </c>
      <c r="F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" s="34" t="s">
        <v>664</v>
      </c>
      <c r="H53" s="52" t="s">
        <v>119</v>
      </c>
      <c r="I53" s="52" t="s">
        <v>23</v>
      </c>
    </row>
    <row r="54" s="31" customFormat="1" spans="1:9">
      <c r="A54" s="34">
        <v>18174</v>
      </c>
      <c r="B54" s="52" t="s">
        <v>120</v>
      </c>
      <c r="C54" s="52"/>
      <c r="D54" s="52"/>
      <c r="E54" s="52" t="s">
        <v>699</v>
      </c>
      <c r="F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" s="34" t="s">
        <v>686</v>
      </c>
      <c r="H54" s="52" t="s">
        <v>119</v>
      </c>
      <c r="I54" s="52" t="s">
        <v>23</v>
      </c>
    </row>
    <row r="55" s="31" customFormat="1" spans="1:9">
      <c r="A55" s="34">
        <v>18175</v>
      </c>
      <c r="B55" s="52" t="s">
        <v>124</v>
      </c>
      <c r="C55" s="52">
        <v>4</v>
      </c>
      <c r="D55" s="52">
        <v>4</v>
      </c>
      <c r="E55" s="52" t="s">
        <v>124</v>
      </c>
      <c r="F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" s="34" t="s">
        <v>664</v>
      </c>
      <c r="H55" s="52" t="s">
        <v>123</v>
      </c>
      <c r="I55" s="52" t="s">
        <v>23</v>
      </c>
    </row>
    <row r="56" s="31" customFormat="1" spans="1:9">
      <c r="A56" s="34">
        <v>18176</v>
      </c>
      <c r="B56" s="52" t="s">
        <v>124</v>
      </c>
      <c r="C56" s="52"/>
      <c r="D56" s="52"/>
      <c r="E56" s="52" t="s">
        <v>700</v>
      </c>
      <c r="F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" s="34" t="s">
        <v>674</v>
      </c>
      <c r="H56" s="52" t="s">
        <v>123</v>
      </c>
      <c r="I56" s="52" t="s">
        <v>23</v>
      </c>
    </row>
    <row r="57" s="31" customFormat="1" spans="1:9">
      <c r="A57" s="34">
        <v>18177</v>
      </c>
      <c r="B57" s="52" t="s">
        <v>124</v>
      </c>
      <c r="C57" s="52"/>
      <c r="D57" s="52"/>
      <c r="E57" s="52" t="s">
        <v>701</v>
      </c>
      <c r="F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" s="34" t="s">
        <v>665</v>
      </c>
      <c r="H57" s="52" t="s">
        <v>123</v>
      </c>
      <c r="I57" s="52" t="s">
        <v>23</v>
      </c>
    </row>
    <row r="58" s="31" customFormat="1" spans="1:9">
      <c r="A58" s="34">
        <v>18178</v>
      </c>
      <c r="B58" s="52" t="s">
        <v>124</v>
      </c>
      <c r="C58" s="52"/>
      <c r="D58" s="52"/>
      <c r="E58" s="52" t="s">
        <v>702</v>
      </c>
      <c r="F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" s="34" t="s">
        <v>665</v>
      </c>
      <c r="H58" s="52" t="s">
        <v>123</v>
      </c>
      <c r="I58" s="52" t="s">
        <v>23</v>
      </c>
    </row>
    <row r="59" s="31" customFormat="1" spans="1:9">
      <c r="A59" s="34">
        <v>18179</v>
      </c>
      <c r="B59" s="52" t="s">
        <v>189</v>
      </c>
      <c r="C59" s="52">
        <v>1</v>
      </c>
      <c r="D59" s="52">
        <v>1</v>
      </c>
      <c r="E59" s="52" t="s">
        <v>189</v>
      </c>
      <c r="F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" s="34" t="s">
        <v>664</v>
      </c>
      <c r="H59" s="52" t="s">
        <v>188</v>
      </c>
      <c r="I59" s="52" t="s">
        <v>23</v>
      </c>
    </row>
    <row r="60" s="31" customFormat="1" spans="1:9">
      <c r="A60" s="34">
        <v>18180</v>
      </c>
      <c r="B60" s="52" t="s">
        <v>139</v>
      </c>
      <c r="C60" s="52">
        <v>3</v>
      </c>
      <c r="D60" s="52">
        <v>2</v>
      </c>
      <c r="E60" s="52" t="s">
        <v>139</v>
      </c>
      <c r="F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" s="34" t="s">
        <v>664</v>
      </c>
      <c r="H60" s="52" t="s">
        <v>138</v>
      </c>
      <c r="I60" s="52" t="s">
        <v>23</v>
      </c>
    </row>
    <row r="61" s="31" customFormat="1" spans="1:9">
      <c r="A61" s="34">
        <v>18181</v>
      </c>
      <c r="B61" s="52" t="s">
        <v>139</v>
      </c>
      <c r="C61" s="52"/>
      <c r="D61" s="52"/>
      <c r="E61" s="52" t="s">
        <v>703</v>
      </c>
      <c r="F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" s="34" t="s">
        <v>669</v>
      </c>
      <c r="H61" s="52" t="s">
        <v>138</v>
      </c>
      <c r="I61" s="52" t="s">
        <v>23</v>
      </c>
    </row>
    <row r="62" s="31" customFormat="1" spans="1:9">
      <c r="A62" s="34">
        <v>18182</v>
      </c>
      <c r="B62" s="52" t="s">
        <v>306</v>
      </c>
      <c r="C62" s="52">
        <v>6</v>
      </c>
      <c r="D62" s="52">
        <v>5</v>
      </c>
      <c r="E62" s="52" t="s">
        <v>306</v>
      </c>
      <c r="F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" s="34" t="s">
        <v>664</v>
      </c>
      <c r="H62" s="52" t="s">
        <v>305</v>
      </c>
      <c r="I62" s="52" t="s">
        <v>23</v>
      </c>
    </row>
    <row r="63" s="31" customFormat="1" spans="1:9">
      <c r="A63" s="34">
        <v>18183</v>
      </c>
      <c r="B63" s="52" t="s">
        <v>306</v>
      </c>
      <c r="C63" s="52"/>
      <c r="D63" s="52"/>
      <c r="E63" s="52" t="s">
        <v>704</v>
      </c>
      <c r="F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" s="34" t="s">
        <v>669</v>
      </c>
      <c r="H63" s="52" t="s">
        <v>305</v>
      </c>
      <c r="I63" s="52" t="s">
        <v>23</v>
      </c>
    </row>
    <row r="64" s="31" customFormat="1" spans="1:9">
      <c r="A64" s="34">
        <v>18184</v>
      </c>
      <c r="B64" s="52" t="s">
        <v>306</v>
      </c>
      <c r="C64" s="52"/>
      <c r="D64" s="52"/>
      <c r="E64" s="52" t="s">
        <v>705</v>
      </c>
      <c r="F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" s="34" t="s">
        <v>669</v>
      </c>
      <c r="H64" s="52" t="s">
        <v>305</v>
      </c>
      <c r="I64" s="52" t="s">
        <v>23</v>
      </c>
    </row>
    <row r="65" s="31" customFormat="1" spans="1:9">
      <c r="A65" s="34">
        <v>18185</v>
      </c>
      <c r="B65" s="52" t="s">
        <v>306</v>
      </c>
      <c r="C65" s="52"/>
      <c r="D65" s="52"/>
      <c r="E65" s="52" t="s">
        <v>706</v>
      </c>
      <c r="F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" s="34" t="s">
        <v>683</v>
      </c>
      <c r="H65" s="52" t="s">
        <v>305</v>
      </c>
      <c r="I65" s="52" t="s">
        <v>23</v>
      </c>
    </row>
    <row r="66" s="31" customFormat="1" spans="1:9">
      <c r="A66" s="34">
        <v>18186</v>
      </c>
      <c r="B66" s="52" t="s">
        <v>306</v>
      </c>
      <c r="C66" s="52"/>
      <c r="D66" s="52"/>
      <c r="E66" s="52" t="s">
        <v>707</v>
      </c>
      <c r="F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" s="34" t="s">
        <v>665</v>
      </c>
      <c r="H66" s="52" t="s">
        <v>305</v>
      </c>
      <c r="I66" s="52" t="s">
        <v>23</v>
      </c>
    </row>
    <row r="67" s="31" customFormat="1" spans="1:9">
      <c r="A67" s="34">
        <v>18187</v>
      </c>
      <c r="B67" s="52" t="s">
        <v>164</v>
      </c>
      <c r="C67" s="52">
        <v>2</v>
      </c>
      <c r="D67" s="52">
        <v>2</v>
      </c>
      <c r="E67" s="52" t="s">
        <v>164</v>
      </c>
      <c r="F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" s="34" t="s">
        <v>664</v>
      </c>
      <c r="H67" s="52" t="s">
        <v>163</v>
      </c>
      <c r="I67" s="52" t="s">
        <v>23</v>
      </c>
    </row>
    <row r="68" s="31" customFormat="1" spans="1:9">
      <c r="A68" s="34">
        <v>18188</v>
      </c>
      <c r="B68" s="52" t="s">
        <v>164</v>
      </c>
      <c r="C68" s="52"/>
      <c r="D68" s="52"/>
      <c r="E68" s="52" t="s">
        <v>708</v>
      </c>
      <c r="F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" s="34" t="s">
        <v>683</v>
      </c>
      <c r="H68" s="52" t="s">
        <v>163</v>
      </c>
      <c r="I68" s="52" t="s">
        <v>23</v>
      </c>
    </row>
    <row r="69" s="31" customFormat="1" spans="1:9">
      <c r="A69" s="34">
        <v>18189</v>
      </c>
      <c r="B69" s="52" t="s">
        <v>160</v>
      </c>
      <c r="C69" s="52">
        <v>4</v>
      </c>
      <c r="D69" s="52">
        <v>3</v>
      </c>
      <c r="E69" s="52" t="s">
        <v>160</v>
      </c>
      <c r="F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" s="34" t="s">
        <v>664</v>
      </c>
      <c r="H69" s="52" t="s">
        <v>88</v>
      </c>
      <c r="I69" s="52" t="s">
        <v>23</v>
      </c>
    </row>
    <row r="70" s="31" customFormat="1" spans="1:9">
      <c r="A70" s="34">
        <v>18190</v>
      </c>
      <c r="B70" s="52" t="s">
        <v>160</v>
      </c>
      <c r="C70" s="52"/>
      <c r="D70" s="52"/>
      <c r="E70" s="52" t="s">
        <v>709</v>
      </c>
      <c r="F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" s="34" t="s">
        <v>674</v>
      </c>
      <c r="H70" s="52" t="s">
        <v>88</v>
      </c>
      <c r="I70" s="52" t="s">
        <v>23</v>
      </c>
    </row>
    <row r="71" s="31" customFormat="1" spans="1:9">
      <c r="A71" s="34">
        <v>18191</v>
      </c>
      <c r="B71" s="52" t="s">
        <v>160</v>
      </c>
      <c r="C71" s="52"/>
      <c r="D71" s="52"/>
      <c r="E71" s="52" t="s">
        <v>710</v>
      </c>
      <c r="F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" s="34" t="s">
        <v>665</v>
      </c>
      <c r="H71" s="52" t="s">
        <v>88</v>
      </c>
      <c r="I71" s="52" t="s">
        <v>23</v>
      </c>
    </row>
    <row r="72" s="31" customFormat="1" spans="1:9">
      <c r="A72" s="34">
        <v>18192</v>
      </c>
      <c r="B72" s="52" t="s">
        <v>297</v>
      </c>
      <c r="C72" s="52">
        <v>6</v>
      </c>
      <c r="D72" s="52">
        <v>2</v>
      </c>
      <c r="E72" s="52" t="s">
        <v>297</v>
      </c>
      <c r="F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" s="34" t="s">
        <v>664</v>
      </c>
      <c r="H72" s="52" t="s">
        <v>126</v>
      </c>
      <c r="I72" s="52" t="s">
        <v>23</v>
      </c>
    </row>
    <row r="73" s="31" customFormat="1" spans="1:9">
      <c r="A73" s="34">
        <v>18193</v>
      </c>
      <c r="B73" s="52" t="s">
        <v>297</v>
      </c>
      <c r="C73" s="52"/>
      <c r="D73" s="52"/>
      <c r="E73" s="52" t="s">
        <v>711</v>
      </c>
      <c r="F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" s="34" t="s">
        <v>674</v>
      </c>
      <c r="H73" s="52" t="s">
        <v>126</v>
      </c>
      <c r="I73" s="52" t="s">
        <v>23</v>
      </c>
    </row>
    <row r="74" s="31" customFormat="1" spans="1:9">
      <c r="A74" s="34">
        <v>18194</v>
      </c>
      <c r="B74" s="52" t="s">
        <v>198</v>
      </c>
      <c r="C74" s="52">
        <v>5</v>
      </c>
      <c r="D74" s="52">
        <v>2</v>
      </c>
      <c r="E74" s="52" t="s">
        <v>198</v>
      </c>
      <c r="F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" s="34" t="s">
        <v>664</v>
      </c>
      <c r="H74" s="52" t="s">
        <v>197</v>
      </c>
      <c r="I74" s="52" t="s">
        <v>23</v>
      </c>
    </row>
    <row r="75" s="31" customFormat="1" spans="1:9">
      <c r="A75" s="34">
        <v>18195</v>
      </c>
      <c r="B75" s="52" t="s">
        <v>198</v>
      </c>
      <c r="C75" s="52"/>
      <c r="D75" s="52"/>
      <c r="E75" s="52" t="s">
        <v>712</v>
      </c>
      <c r="F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" s="34" t="s">
        <v>674</v>
      </c>
      <c r="H75" s="52" t="s">
        <v>197</v>
      </c>
      <c r="I75" s="52" t="s">
        <v>23</v>
      </c>
    </row>
    <row r="76" s="31" customFormat="1" spans="1:9">
      <c r="A76" s="34">
        <v>18196</v>
      </c>
      <c r="B76" s="52" t="s">
        <v>86</v>
      </c>
      <c r="C76" s="52">
        <v>3</v>
      </c>
      <c r="D76" s="52">
        <v>2</v>
      </c>
      <c r="E76" s="52" t="s">
        <v>86</v>
      </c>
      <c r="F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" s="34" t="s">
        <v>664</v>
      </c>
      <c r="H76" s="52" t="s">
        <v>85</v>
      </c>
      <c r="I76" s="52" t="s">
        <v>23</v>
      </c>
    </row>
    <row r="77" s="31" customFormat="1" spans="1:9">
      <c r="A77" s="34">
        <v>18197</v>
      </c>
      <c r="B77" s="52" t="s">
        <v>86</v>
      </c>
      <c r="C77" s="52"/>
      <c r="D77" s="52"/>
      <c r="E77" s="52" t="s">
        <v>713</v>
      </c>
      <c r="F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" s="34" t="s">
        <v>674</v>
      </c>
      <c r="H77" s="52" t="s">
        <v>85</v>
      </c>
      <c r="I77" s="52" t="s">
        <v>23</v>
      </c>
    </row>
    <row r="78" s="31" customFormat="1" spans="1:9">
      <c r="A78" s="34">
        <v>18198</v>
      </c>
      <c r="B78" s="52" t="s">
        <v>308</v>
      </c>
      <c r="C78" s="52">
        <v>5</v>
      </c>
      <c r="D78" s="52">
        <v>3</v>
      </c>
      <c r="E78" s="52" t="s">
        <v>308</v>
      </c>
      <c r="F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" s="34" t="s">
        <v>664</v>
      </c>
      <c r="H78" s="52" t="s">
        <v>138</v>
      </c>
      <c r="I78" s="52" t="s">
        <v>23</v>
      </c>
    </row>
    <row r="79" s="31" customFormat="1" spans="1:9">
      <c r="A79" s="34">
        <v>18199</v>
      </c>
      <c r="B79" s="52" t="s">
        <v>308</v>
      </c>
      <c r="C79" s="52"/>
      <c r="D79" s="52"/>
      <c r="E79" s="52" t="s">
        <v>714</v>
      </c>
      <c r="F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9" s="34" t="s">
        <v>671</v>
      </c>
      <c r="H79" s="52" t="s">
        <v>138</v>
      </c>
      <c r="I79" s="52" t="s">
        <v>23</v>
      </c>
    </row>
    <row r="80" s="31" customFormat="1" spans="1:9">
      <c r="A80" s="34">
        <v>18200</v>
      </c>
      <c r="B80" s="52" t="s">
        <v>308</v>
      </c>
      <c r="C80" s="52"/>
      <c r="D80" s="52"/>
      <c r="E80" s="52" t="s">
        <v>715</v>
      </c>
      <c r="F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0" s="34" t="s">
        <v>671</v>
      </c>
      <c r="H80" s="52" t="s">
        <v>138</v>
      </c>
      <c r="I80" s="52" t="s">
        <v>23</v>
      </c>
    </row>
    <row r="81" s="31" customFormat="1" spans="1:9">
      <c r="A81" s="34">
        <v>18201</v>
      </c>
      <c r="B81" s="52" t="s">
        <v>313</v>
      </c>
      <c r="C81" s="52">
        <v>7</v>
      </c>
      <c r="D81" s="52">
        <v>4</v>
      </c>
      <c r="E81" s="52" t="s">
        <v>313</v>
      </c>
      <c r="F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1" s="34" t="s">
        <v>664</v>
      </c>
      <c r="H81" s="52" t="s">
        <v>312</v>
      </c>
      <c r="I81" s="52" t="s">
        <v>23</v>
      </c>
    </row>
    <row r="82" s="31" customFormat="1" spans="1:9">
      <c r="A82" s="34">
        <v>18202</v>
      </c>
      <c r="B82" s="52" t="s">
        <v>313</v>
      </c>
      <c r="C82" s="52"/>
      <c r="D82" s="52"/>
      <c r="E82" s="52" t="s">
        <v>716</v>
      </c>
      <c r="F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2" s="34" t="s">
        <v>683</v>
      </c>
      <c r="H82" s="52" t="s">
        <v>312</v>
      </c>
      <c r="I82" s="52" t="s">
        <v>23</v>
      </c>
    </row>
    <row r="83" s="31" customFormat="1" spans="1:9">
      <c r="A83" s="34">
        <v>18203</v>
      </c>
      <c r="B83" s="52" t="s">
        <v>313</v>
      </c>
      <c r="C83" s="52"/>
      <c r="D83" s="52"/>
      <c r="E83" s="52" t="s">
        <v>308</v>
      </c>
      <c r="F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3" s="34" t="s">
        <v>665</v>
      </c>
      <c r="H83" s="52" t="s">
        <v>312</v>
      </c>
      <c r="I83" s="52" t="s">
        <v>23</v>
      </c>
    </row>
    <row r="84" s="31" customFormat="1" spans="1:9">
      <c r="A84" s="34">
        <v>18204</v>
      </c>
      <c r="B84" s="52" t="s">
        <v>313</v>
      </c>
      <c r="C84" s="52"/>
      <c r="D84" s="52"/>
      <c r="E84" s="52" t="s">
        <v>717</v>
      </c>
      <c r="F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4" s="34" t="s">
        <v>674</v>
      </c>
      <c r="H84" s="52" t="s">
        <v>312</v>
      </c>
      <c r="I84" s="52" t="s">
        <v>23</v>
      </c>
    </row>
    <row r="85" s="31" customFormat="1" spans="1:9">
      <c r="A85" s="34">
        <v>18205</v>
      </c>
      <c r="B85" s="52" t="s">
        <v>157</v>
      </c>
      <c r="C85" s="52">
        <v>4</v>
      </c>
      <c r="D85" s="52">
        <v>2</v>
      </c>
      <c r="E85" s="52" t="s">
        <v>157</v>
      </c>
      <c r="F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5" s="34" t="s">
        <v>664</v>
      </c>
      <c r="H85" s="52" t="s">
        <v>156</v>
      </c>
      <c r="I85" s="52" t="s">
        <v>23</v>
      </c>
    </row>
    <row r="86" s="31" customFormat="1" spans="1:9">
      <c r="A86" s="34">
        <v>18206</v>
      </c>
      <c r="B86" s="52" t="s">
        <v>157</v>
      </c>
      <c r="C86" s="52"/>
      <c r="D86" s="52"/>
      <c r="E86" s="52" t="s">
        <v>718</v>
      </c>
      <c r="F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6" s="34" t="s">
        <v>686</v>
      </c>
      <c r="H86" s="52" t="s">
        <v>156</v>
      </c>
      <c r="I86" s="52" t="s">
        <v>23</v>
      </c>
    </row>
    <row r="87" s="31" customFormat="1" spans="1:9">
      <c r="A87" s="34">
        <v>18207</v>
      </c>
      <c r="B87" s="52" t="s">
        <v>158</v>
      </c>
      <c r="C87" s="52">
        <v>3</v>
      </c>
      <c r="D87" s="52">
        <v>1</v>
      </c>
      <c r="E87" s="52" t="s">
        <v>158</v>
      </c>
      <c r="F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7" s="34" t="s">
        <v>664</v>
      </c>
      <c r="H87" s="52" t="s">
        <v>156</v>
      </c>
      <c r="I87" s="52" t="s">
        <v>23</v>
      </c>
    </row>
    <row r="88" s="31" customFormat="1" spans="1:9">
      <c r="A88" s="34">
        <v>18208</v>
      </c>
      <c r="B88" s="52" t="s">
        <v>317</v>
      </c>
      <c r="C88" s="52">
        <v>2</v>
      </c>
      <c r="D88" s="52">
        <v>1</v>
      </c>
      <c r="E88" s="52" t="s">
        <v>317</v>
      </c>
      <c r="F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8" s="34" t="s">
        <v>664</v>
      </c>
      <c r="H88" s="52" t="s">
        <v>316</v>
      </c>
      <c r="I88" s="52" t="s">
        <v>23</v>
      </c>
    </row>
    <row r="89" s="31" customFormat="1" spans="1:9">
      <c r="A89" s="34">
        <v>18209</v>
      </c>
      <c r="B89" s="52" t="s">
        <v>140</v>
      </c>
      <c r="C89" s="52">
        <v>1</v>
      </c>
      <c r="D89" s="52">
        <v>1</v>
      </c>
      <c r="E89" s="52" t="s">
        <v>140</v>
      </c>
      <c r="F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9" s="34" t="s">
        <v>664</v>
      </c>
      <c r="H89" s="52" t="s">
        <v>35</v>
      </c>
      <c r="I89" s="52" t="s">
        <v>23</v>
      </c>
    </row>
    <row r="90" s="31" customFormat="1" spans="1:9">
      <c r="A90" s="34">
        <v>18210</v>
      </c>
      <c r="B90" s="52" t="s">
        <v>278</v>
      </c>
      <c r="C90" s="52">
        <v>4</v>
      </c>
      <c r="D90" s="52">
        <v>3</v>
      </c>
      <c r="E90" s="52" t="s">
        <v>278</v>
      </c>
      <c r="F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0" s="34" t="s">
        <v>664</v>
      </c>
      <c r="H90" s="52" t="s">
        <v>277</v>
      </c>
      <c r="I90" s="52" t="s">
        <v>23</v>
      </c>
    </row>
    <row r="91" s="31" customFormat="1" spans="1:9">
      <c r="A91" s="34">
        <v>18211</v>
      </c>
      <c r="B91" s="52" t="s">
        <v>278</v>
      </c>
      <c r="C91" s="52"/>
      <c r="D91" s="52"/>
      <c r="E91" s="52" t="s">
        <v>719</v>
      </c>
      <c r="F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1" s="34" t="s">
        <v>683</v>
      </c>
      <c r="H91" s="52" t="s">
        <v>277</v>
      </c>
      <c r="I91" s="52" t="s">
        <v>23</v>
      </c>
    </row>
    <row r="92" s="31" customFormat="1" spans="1:9">
      <c r="A92" s="34">
        <v>18212</v>
      </c>
      <c r="B92" s="52" t="s">
        <v>278</v>
      </c>
      <c r="C92" s="52"/>
      <c r="D92" s="52"/>
      <c r="E92" s="52" t="s">
        <v>720</v>
      </c>
      <c r="F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2" s="34" t="s">
        <v>674</v>
      </c>
      <c r="H92" s="52" t="s">
        <v>277</v>
      </c>
      <c r="I92" s="52" t="s">
        <v>23</v>
      </c>
    </row>
    <row r="93" s="31" customFormat="1" spans="1:9">
      <c r="A93" s="34">
        <v>18213</v>
      </c>
      <c r="B93" s="52" t="s">
        <v>249</v>
      </c>
      <c r="C93" s="52">
        <v>5</v>
      </c>
      <c r="D93" s="52">
        <v>4</v>
      </c>
      <c r="E93" s="52" t="s">
        <v>249</v>
      </c>
      <c r="F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3" s="34" t="s">
        <v>664</v>
      </c>
      <c r="H93" s="52" t="s">
        <v>149</v>
      </c>
      <c r="I93" s="52" t="s">
        <v>23</v>
      </c>
    </row>
    <row r="94" s="31" customFormat="1" spans="1:9">
      <c r="A94" s="34">
        <v>18214</v>
      </c>
      <c r="B94" s="52" t="s">
        <v>249</v>
      </c>
      <c r="C94" s="52"/>
      <c r="D94" s="52"/>
      <c r="E94" s="52" t="s">
        <v>721</v>
      </c>
      <c r="F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4" s="34" t="s">
        <v>671</v>
      </c>
      <c r="H94" s="52" t="s">
        <v>149</v>
      </c>
      <c r="I94" s="52" t="s">
        <v>23</v>
      </c>
    </row>
    <row r="95" s="31" customFormat="1" spans="1:9">
      <c r="A95" s="34">
        <v>18215</v>
      </c>
      <c r="B95" s="52" t="s">
        <v>249</v>
      </c>
      <c r="C95" s="52"/>
      <c r="D95" s="52"/>
      <c r="E95" s="52" t="s">
        <v>722</v>
      </c>
      <c r="F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5" s="34" t="s">
        <v>674</v>
      </c>
      <c r="H95" s="52" t="s">
        <v>149</v>
      </c>
      <c r="I95" s="52" t="s">
        <v>23</v>
      </c>
    </row>
    <row r="96" s="31" customFormat="1" spans="1:9">
      <c r="A96" s="34">
        <v>18216</v>
      </c>
      <c r="B96" s="52" t="s">
        <v>249</v>
      </c>
      <c r="C96" s="52"/>
      <c r="D96" s="52"/>
      <c r="E96" s="52" t="s">
        <v>723</v>
      </c>
      <c r="F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6" s="34" t="s">
        <v>671</v>
      </c>
      <c r="H96" s="52" t="s">
        <v>149</v>
      </c>
      <c r="I96" s="52" t="s">
        <v>23</v>
      </c>
    </row>
    <row r="97" s="31" customFormat="1" spans="1:9">
      <c r="A97" s="34">
        <v>18217</v>
      </c>
      <c r="B97" s="52" t="s">
        <v>228</v>
      </c>
      <c r="C97" s="52">
        <v>5</v>
      </c>
      <c r="D97" s="52">
        <v>4</v>
      </c>
      <c r="E97" s="52" t="s">
        <v>228</v>
      </c>
      <c r="F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7" s="34" t="s">
        <v>664</v>
      </c>
      <c r="H97" s="52" t="s">
        <v>35</v>
      </c>
      <c r="I97" s="52" t="s">
        <v>23</v>
      </c>
    </row>
    <row r="98" s="31" customFormat="1" spans="1:9">
      <c r="A98" s="34">
        <v>18218</v>
      </c>
      <c r="B98" s="52" t="s">
        <v>228</v>
      </c>
      <c r="C98" s="52"/>
      <c r="D98" s="52"/>
      <c r="E98" s="52" t="s">
        <v>724</v>
      </c>
      <c r="F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8" s="34" t="s">
        <v>671</v>
      </c>
      <c r="H98" s="52" t="s">
        <v>35</v>
      </c>
      <c r="I98" s="52" t="s">
        <v>23</v>
      </c>
    </row>
    <row r="99" s="31" customFormat="1" spans="1:9">
      <c r="A99" s="34">
        <v>18219</v>
      </c>
      <c r="B99" s="52" t="s">
        <v>228</v>
      </c>
      <c r="C99" s="52"/>
      <c r="D99" s="52"/>
      <c r="E99" s="52" t="s">
        <v>725</v>
      </c>
      <c r="F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9" s="34" t="s">
        <v>671</v>
      </c>
      <c r="H99" s="52" t="s">
        <v>35</v>
      </c>
      <c r="I99" s="52" t="s">
        <v>23</v>
      </c>
    </row>
    <row r="100" s="31" customFormat="1" spans="1:9">
      <c r="A100" s="34">
        <v>18220</v>
      </c>
      <c r="B100" s="52" t="s">
        <v>228</v>
      </c>
      <c r="C100" s="52"/>
      <c r="D100" s="52"/>
      <c r="E100" s="52" t="s">
        <v>726</v>
      </c>
      <c r="F1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0" s="34" t="s">
        <v>671</v>
      </c>
      <c r="H100" s="52" t="s">
        <v>35</v>
      </c>
      <c r="I100" s="52" t="s">
        <v>23</v>
      </c>
    </row>
    <row r="101" s="31" customFormat="1" spans="1:9">
      <c r="A101" s="34">
        <v>18221</v>
      </c>
      <c r="B101" s="52" t="s">
        <v>70</v>
      </c>
      <c r="C101" s="52">
        <v>2</v>
      </c>
      <c r="D101" s="52">
        <v>2</v>
      </c>
      <c r="E101" s="52" t="s">
        <v>70</v>
      </c>
      <c r="F1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1" s="34" t="s">
        <v>664</v>
      </c>
      <c r="H101" s="52" t="s">
        <v>452</v>
      </c>
      <c r="I101" s="52" t="s">
        <v>23</v>
      </c>
    </row>
    <row r="102" s="31" customFormat="1" spans="1:9">
      <c r="A102" s="34">
        <v>18222</v>
      </c>
      <c r="B102" s="52" t="s">
        <v>70</v>
      </c>
      <c r="C102" s="52"/>
      <c r="D102" s="52"/>
      <c r="E102" s="52" t="s">
        <v>727</v>
      </c>
      <c r="F1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2" s="34" t="s">
        <v>671</v>
      </c>
      <c r="H102" s="52" t="s">
        <v>452</v>
      </c>
      <c r="I102" s="52" t="s">
        <v>23</v>
      </c>
    </row>
    <row r="103" s="31" customFormat="1" spans="1:9">
      <c r="A103" s="34">
        <v>18223</v>
      </c>
      <c r="B103" s="52" t="s">
        <v>110</v>
      </c>
      <c r="C103" s="52">
        <v>4</v>
      </c>
      <c r="D103" s="52">
        <v>4</v>
      </c>
      <c r="E103" s="52" t="s">
        <v>110</v>
      </c>
      <c r="F1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3" s="34" t="s">
        <v>664</v>
      </c>
      <c r="H103" s="52" t="s">
        <v>109</v>
      </c>
      <c r="I103" s="52" t="s">
        <v>23</v>
      </c>
    </row>
    <row r="104" s="31" customFormat="1" spans="1:9">
      <c r="A104" s="34">
        <v>18224</v>
      </c>
      <c r="B104" s="52" t="s">
        <v>110</v>
      </c>
      <c r="C104" s="52"/>
      <c r="D104" s="52"/>
      <c r="E104" s="52" t="s">
        <v>728</v>
      </c>
      <c r="F1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4" s="34" t="s">
        <v>669</v>
      </c>
      <c r="H104" s="52" t="s">
        <v>109</v>
      </c>
      <c r="I104" s="52" t="s">
        <v>23</v>
      </c>
    </row>
    <row r="105" s="31" customFormat="1" spans="1:9">
      <c r="A105" s="34">
        <v>18225</v>
      </c>
      <c r="B105" s="52" t="s">
        <v>110</v>
      </c>
      <c r="C105" s="52"/>
      <c r="D105" s="52"/>
      <c r="E105" s="52" t="s">
        <v>729</v>
      </c>
      <c r="F1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5" s="34" t="s">
        <v>669</v>
      </c>
      <c r="H105" s="52" t="s">
        <v>109</v>
      </c>
      <c r="I105" s="52" t="s">
        <v>23</v>
      </c>
    </row>
    <row r="106" s="31" customFormat="1" spans="1:9">
      <c r="A106" s="34">
        <v>18226</v>
      </c>
      <c r="B106" s="52" t="s">
        <v>110</v>
      </c>
      <c r="C106" s="52"/>
      <c r="D106" s="52"/>
      <c r="E106" s="52" t="s">
        <v>730</v>
      </c>
      <c r="F1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6" s="34" t="s">
        <v>686</v>
      </c>
      <c r="H106" s="52" t="s">
        <v>109</v>
      </c>
      <c r="I106" s="52" t="s">
        <v>23</v>
      </c>
    </row>
    <row r="107" s="31" customFormat="1" spans="1:9">
      <c r="A107" s="34">
        <v>18227</v>
      </c>
      <c r="B107" s="52" t="s">
        <v>184</v>
      </c>
      <c r="C107" s="52">
        <v>1</v>
      </c>
      <c r="D107" s="52">
        <v>1</v>
      </c>
      <c r="E107" s="52" t="s">
        <v>184</v>
      </c>
      <c r="F1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7" s="34" t="s">
        <v>664</v>
      </c>
      <c r="H107" s="52" t="s">
        <v>183</v>
      </c>
      <c r="I107" s="52" t="s">
        <v>23</v>
      </c>
    </row>
    <row r="108" s="31" customFormat="1" spans="1:9">
      <c r="A108" s="34">
        <v>18228</v>
      </c>
      <c r="B108" s="52" t="s">
        <v>266</v>
      </c>
      <c r="C108" s="52">
        <v>4</v>
      </c>
      <c r="D108" s="52">
        <v>3</v>
      </c>
      <c r="E108" s="52" t="s">
        <v>266</v>
      </c>
      <c r="F1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8" s="34" t="s">
        <v>664</v>
      </c>
      <c r="H108" s="52" t="s">
        <v>104</v>
      </c>
      <c r="I108" s="52" t="s">
        <v>23</v>
      </c>
    </row>
    <row r="109" s="31" customFormat="1" spans="1:9">
      <c r="A109" s="34">
        <v>18229</v>
      </c>
      <c r="B109" s="52" t="s">
        <v>266</v>
      </c>
      <c r="C109" s="52"/>
      <c r="D109" s="52"/>
      <c r="E109" s="52" t="s">
        <v>731</v>
      </c>
      <c r="F1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9" s="34" t="s">
        <v>665</v>
      </c>
      <c r="H109" s="52" t="s">
        <v>104</v>
      </c>
      <c r="I109" s="52" t="s">
        <v>23</v>
      </c>
    </row>
    <row r="110" s="31" customFormat="1" spans="1:9">
      <c r="A110" s="34">
        <v>18230</v>
      </c>
      <c r="B110" s="52" t="s">
        <v>266</v>
      </c>
      <c r="C110" s="52"/>
      <c r="D110" s="52"/>
      <c r="E110" s="52" t="s">
        <v>732</v>
      </c>
      <c r="F1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0" s="34" t="s">
        <v>665</v>
      </c>
      <c r="H110" s="52" t="s">
        <v>104</v>
      </c>
      <c r="I110" s="52" t="s">
        <v>23</v>
      </c>
    </row>
    <row r="111" s="31" customFormat="1" spans="1:9">
      <c r="A111" s="34">
        <v>18231</v>
      </c>
      <c r="B111" s="52" t="s">
        <v>227</v>
      </c>
      <c r="C111" s="52">
        <v>2</v>
      </c>
      <c r="D111" s="52">
        <v>1</v>
      </c>
      <c r="E111" s="52" t="s">
        <v>227</v>
      </c>
      <c r="F1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1" s="34" t="s">
        <v>664</v>
      </c>
      <c r="H111" s="52" t="s">
        <v>226</v>
      </c>
      <c r="I111" s="52" t="s">
        <v>23</v>
      </c>
    </row>
    <row r="112" s="31" customFormat="1" spans="1:9">
      <c r="A112" s="34">
        <v>18232</v>
      </c>
      <c r="B112" s="52" t="s">
        <v>147</v>
      </c>
      <c r="C112" s="52">
        <v>4</v>
      </c>
      <c r="D112" s="52">
        <v>4</v>
      </c>
      <c r="E112" s="52" t="s">
        <v>147</v>
      </c>
      <c r="F1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2" s="34" t="s">
        <v>664</v>
      </c>
      <c r="H112" s="52" t="s">
        <v>146</v>
      </c>
      <c r="I112" s="52" t="s">
        <v>23</v>
      </c>
    </row>
    <row r="113" s="31" customFormat="1" spans="1:9">
      <c r="A113" s="34">
        <v>18233</v>
      </c>
      <c r="B113" s="52" t="s">
        <v>147</v>
      </c>
      <c r="C113" s="52"/>
      <c r="D113" s="52"/>
      <c r="E113" s="52" t="s">
        <v>733</v>
      </c>
      <c r="F1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3" s="34" t="s">
        <v>671</v>
      </c>
      <c r="H113" s="52" t="s">
        <v>146</v>
      </c>
      <c r="I113" s="52" t="s">
        <v>23</v>
      </c>
    </row>
    <row r="114" s="31" customFormat="1" spans="1:9">
      <c r="A114" s="34">
        <v>18234</v>
      </c>
      <c r="B114" s="52" t="s">
        <v>147</v>
      </c>
      <c r="C114" s="52"/>
      <c r="D114" s="52"/>
      <c r="E114" s="35" t="s">
        <v>734</v>
      </c>
      <c r="F1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4" s="34" t="s">
        <v>683</v>
      </c>
      <c r="H114" s="52" t="s">
        <v>146</v>
      </c>
      <c r="I114" s="52" t="s">
        <v>23</v>
      </c>
    </row>
    <row r="115" s="31" customFormat="1" spans="1:9">
      <c r="A115" s="34">
        <v>18235</v>
      </c>
      <c r="B115" s="52" t="s">
        <v>147</v>
      </c>
      <c r="C115" s="52"/>
      <c r="D115" s="52"/>
      <c r="E115" s="53" t="s">
        <v>735</v>
      </c>
      <c r="F1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5" s="34" t="s">
        <v>736</v>
      </c>
      <c r="H115" s="52" t="s">
        <v>146</v>
      </c>
      <c r="I115" s="52" t="s">
        <v>23</v>
      </c>
    </row>
    <row r="116" s="31" customFormat="1" spans="1:9">
      <c r="A116" s="34">
        <v>18236</v>
      </c>
      <c r="B116" s="52" t="s">
        <v>265</v>
      </c>
      <c r="C116" s="52">
        <v>5</v>
      </c>
      <c r="D116" s="52">
        <v>1</v>
      </c>
      <c r="E116" s="52" t="s">
        <v>265</v>
      </c>
      <c r="F1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6" s="34" t="s">
        <v>664</v>
      </c>
      <c r="H116" s="52" t="s">
        <v>264</v>
      </c>
      <c r="I116" s="52" t="s">
        <v>23</v>
      </c>
    </row>
    <row r="117" s="31" customFormat="1" spans="1:9">
      <c r="A117" s="34">
        <v>18237</v>
      </c>
      <c r="B117" s="52" t="s">
        <v>192</v>
      </c>
      <c r="C117" s="52">
        <v>3</v>
      </c>
      <c r="D117" s="52">
        <v>3</v>
      </c>
      <c r="E117" s="52" t="s">
        <v>192</v>
      </c>
      <c r="F1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7" s="34" t="s">
        <v>664</v>
      </c>
      <c r="H117" s="52" t="s">
        <v>737</v>
      </c>
      <c r="I117" s="52" t="s">
        <v>23</v>
      </c>
    </row>
    <row r="118" s="31" customFormat="1" spans="1:9">
      <c r="A118" s="34">
        <v>18238</v>
      </c>
      <c r="B118" s="52" t="s">
        <v>192</v>
      </c>
      <c r="C118" s="52"/>
      <c r="D118" s="52"/>
      <c r="E118" s="52" t="s">
        <v>738</v>
      </c>
      <c r="F1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8" s="34" t="s">
        <v>674</v>
      </c>
      <c r="H118" s="52" t="s">
        <v>737</v>
      </c>
      <c r="I118" s="52" t="s">
        <v>23</v>
      </c>
    </row>
    <row r="119" s="31" customFormat="1" spans="1:9">
      <c r="A119" s="34">
        <v>18239</v>
      </c>
      <c r="B119" s="52" t="s">
        <v>192</v>
      </c>
      <c r="C119" s="52"/>
      <c r="D119" s="52"/>
      <c r="E119" s="52" t="s">
        <v>739</v>
      </c>
      <c r="F1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9" s="34" t="s">
        <v>665</v>
      </c>
      <c r="H119" s="52" t="s">
        <v>737</v>
      </c>
      <c r="I119" s="52" t="s">
        <v>23</v>
      </c>
    </row>
    <row r="120" s="31" customFormat="1" spans="1:9">
      <c r="A120" s="34">
        <v>18240</v>
      </c>
      <c r="B120" s="52" t="s">
        <v>113</v>
      </c>
      <c r="C120" s="52">
        <v>2</v>
      </c>
      <c r="D120" s="52">
        <v>2</v>
      </c>
      <c r="E120" s="52" t="s">
        <v>113</v>
      </c>
      <c r="F1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0" s="34" t="s">
        <v>664</v>
      </c>
      <c r="H120" s="52" t="s">
        <v>112</v>
      </c>
      <c r="I120" s="52" t="s">
        <v>23</v>
      </c>
    </row>
    <row r="121" s="31" customFormat="1" spans="1:9">
      <c r="A121" s="34">
        <v>18241</v>
      </c>
      <c r="B121" s="52" t="s">
        <v>113</v>
      </c>
      <c r="C121" s="52"/>
      <c r="D121" s="52"/>
      <c r="E121" s="52" t="s">
        <v>740</v>
      </c>
      <c r="F1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1" s="34" t="s">
        <v>674</v>
      </c>
      <c r="H121" s="52" t="s">
        <v>112</v>
      </c>
      <c r="I121" s="52" t="s">
        <v>23</v>
      </c>
    </row>
    <row r="122" s="31" customFormat="1" spans="1:9">
      <c r="A122" s="34">
        <v>18242</v>
      </c>
      <c r="B122" s="52" t="s">
        <v>195</v>
      </c>
      <c r="C122" s="52">
        <v>2</v>
      </c>
      <c r="D122" s="52">
        <v>1</v>
      </c>
      <c r="E122" s="52" t="s">
        <v>195</v>
      </c>
      <c r="F1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2" s="34" t="s">
        <v>664</v>
      </c>
      <c r="H122" s="52" t="s">
        <v>433</v>
      </c>
      <c r="I122" s="52" t="s">
        <v>23</v>
      </c>
    </row>
    <row r="123" s="31" customFormat="1" spans="1:9">
      <c r="A123" s="34">
        <v>18243</v>
      </c>
      <c r="B123" s="52" t="s">
        <v>281</v>
      </c>
      <c r="C123" s="52">
        <v>3</v>
      </c>
      <c r="D123" s="52">
        <v>2</v>
      </c>
      <c r="E123" s="52" t="s">
        <v>281</v>
      </c>
      <c r="F1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3" s="34" t="s">
        <v>664</v>
      </c>
      <c r="H123" s="52" t="s">
        <v>280</v>
      </c>
      <c r="I123" s="52" t="s">
        <v>23</v>
      </c>
    </row>
    <row r="124" s="31" customFormat="1" spans="1:9">
      <c r="A124" s="34">
        <v>18244</v>
      </c>
      <c r="B124" s="52" t="s">
        <v>281</v>
      </c>
      <c r="C124" s="52"/>
      <c r="D124" s="52"/>
      <c r="E124" s="52" t="s">
        <v>741</v>
      </c>
      <c r="F1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4" s="34" t="s">
        <v>683</v>
      </c>
      <c r="H124" s="52" t="s">
        <v>280</v>
      </c>
      <c r="I124" s="52" t="s">
        <v>23</v>
      </c>
    </row>
    <row r="125" s="31" customFormat="1" spans="1:9">
      <c r="A125" s="34">
        <v>18245</v>
      </c>
      <c r="B125" s="52" t="s">
        <v>243</v>
      </c>
      <c r="C125" s="52">
        <v>5</v>
      </c>
      <c r="D125" s="52">
        <v>4</v>
      </c>
      <c r="E125" s="52" t="s">
        <v>243</v>
      </c>
      <c r="F1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5" s="34" t="s">
        <v>664</v>
      </c>
      <c r="H125" s="52" t="s">
        <v>242</v>
      </c>
      <c r="I125" s="52" t="s">
        <v>23</v>
      </c>
    </row>
    <row r="126" s="31" customFormat="1" spans="1:9">
      <c r="A126" s="34">
        <v>18246</v>
      </c>
      <c r="B126" s="52" t="s">
        <v>243</v>
      </c>
      <c r="C126" s="52"/>
      <c r="D126" s="52"/>
      <c r="E126" s="52" t="s">
        <v>742</v>
      </c>
      <c r="F1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6" s="34" t="s">
        <v>683</v>
      </c>
      <c r="H126" s="52" t="s">
        <v>242</v>
      </c>
      <c r="I126" s="52" t="s">
        <v>23</v>
      </c>
    </row>
    <row r="127" s="31" customFormat="1" spans="1:9">
      <c r="A127" s="34">
        <v>18247</v>
      </c>
      <c r="B127" s="52" t="s">
        <v>243</v>
      </c>
      <c r="C127" s="52"/>
      <c r="D127" s="52"/>
      <c r="E127" s="52" t="s">
        <v>743</v>
      </c>
      <c r="F1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7" s="34" t="s">
        <v>674</v>
      </c>
      <c r="H127" s="52" t="s">
        <v>242</v>
      </c>
      <c r="I127" s="52" t="s">
        <v>23</v>
      </c>
    </row>
    <row r="128" s="31" customFormat="1" spans="1:9">
      <c r="A128" s="34">
        <v>18248</v>
      </c>
      <c r="B128" s="52" t="s">
        <v>243</v>
      </c>
      <c r="C128" s="52"/>
      <c r="D128" s="52"/>
      <c r="E128" s="52" t="s">
        <v>744</v>
      </c>
      <c r="F1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8" s="34" t="s">
        <v>669</v>
      </c>
      <c r="H128" s="52" t="s">
        <v>242</v>
      </c>
      <c r="I128" s="52" t="s">
        <v>23</v>
      </c>
    </row>
    <row r="129" s="31" customFormat="1" spans="1:9">
      <c r="A129" s="34">
        <v>18249</v>
      </c>
      <c r="B129" s="52" t="s">
        <v>200</v>
      </c>
      <c r="C129" s="52">
        <v>2</v>
      </c>
      <c r="D129" s="52">
        <v>2</v>
      </c>
      <c r="E129" s="52" t="s">
        <v>200</v>
      </c>
      <c r="F1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9" s="34" t="s">
        <v>664</v>
      </c>
      <c r="H129" s="52" t="s">
        <v>62</v>
      </c>
      <c r="I129" s="52" t="s">
        <v>23</v>
      </c>
    </row>
    <row r="130" s="31" customFormat="1" spans="1:9">
      <c r="A130" s="34">
        <v>18250</v>
      </c>
      <c r="B130" s="52" t="s">
        <v>200</v>
      </c>
      <c r="C130" s="52"/>
      <c r="D130" s="52"/>
      <c r="E130" s="52" t="s">
        <v>745</v>
      </c>
      <c r="F1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0" s="34" t="s">
        <v>665</v>
      </c>
      <c r="H130" s="52" t="s">
        <v>62</v>
      </c>
      <c r="I130" s="52" t="s">
        <v>23</v>
      </c>
    </row>
    <row r="131" s="31" customFormat="1" spans="1:9">
      <c r="A131" s="34">
        <v>18251</v>
      </c>
      <c r="B131" s="52" t="s">
        <v>292</v>
      </c>
      <c r="C131" s="52">
        <v>4</v>
      </c>
      <c r="D131" s="52">
        <v>3</v>
      </c>
      <c r="E131" s="52" t="s">
        <v>292</v>
      </c>
      <c r="F1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1" s="34" t="s">
        <v>664</v>
      </c>
      <c r="H131" s="52" t="s">
        <v>290</v>
      </c>
      <c r="I131" s="52" t="s">
        <v>23</v>
      </c>
    </row>
    <row r="132" s="31" customFormat="1" spans="1:9">
      <c r="A132" s="34">
        <v>18252</v>
      </c>
      <c r="B132" s="52" t="s">
        <v>292</v>
      </c>
      <c r="C132" s="52"/>
      <c r="D132" s="52"/>
      <c r="E132" s="52" t="s">
        <v>746</v>
      </c>
      <c r="F1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2" s="34" t="s">
        <v>686</v>
      </c>
      <c r="H132" s="52" t="s">
        <v>290</v>
      </c>
      <c r="I132" s="52" t="s">
        <v>23</v>
      </c>
    </row>
    <row r="133" s="31" customFormat="1" spans="1:9">
      <c r="A133" s="34">
        <v>18253</v>
      </c>
      <c r="B133" s="52" t="s">
        <v>292</v>
      </c>
      <c r="C133" s="52"/>
      <c r="D133" s="52"/>
      <c r="E133" s="52" t="s">
        <v>747</v>
      </c>
      <c r="F1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3" s="34" t="s">
        <v>665</v>
      </c>
      <c r="H133" s="52" t="s">
        <v>290</v>
      </c>
      <c r="I133" s="52" t="s">
        <v>23</v>
      </c>
    </row>
    <row r="134" s="31" customFormat="1" spans="1:9">
      <c r="A134" s="34">
        <v>18254</v>
      </c>
      <c r="B134" s="52" t="s">
        <v>93</v>
      </c>
      <c r="C134" s="52">
        <v>4</v>
      </c>
      <c r="D134" s="52">
        <v>4</v>
      </c>
      <c r="E134" s="52" t="s">
        <v>93</v>
      </c>
      <c r="F1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4" s="34" t="s">
        <v>664</v>
      </c>
      <c r="H134" s="52" t="s">
        <v>92</v>
      </c>
      <c r="I134" s="52" t="s">
        <v>23</v>
      </c>
    </row>
    <row r="135" s="31" customFormat="1" spans="1:9">
      <c r="A135" s="34">
        <v>18255</v>
      </c>
      <c r="B135" s="52" t="s">
        <v>93</v>
      </c>
      <c r="C135" s="52"/>
      <c r="D135" s="52"/>
      <c r="E135" s="52" t="s">
        <v>748</v>
      </c>
      <c r="F1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5" s="34" t="s">
        <v>674</v>
      </c>
      <c r="H135" s="52" t="s">
        <v>92</v>
      </c>
      <c r="I135" s="52" t="s">
        <v>23</v>
      </c>
    </row>
    <row r="136" s="31" customFormat="1" spans="1:9">
      <c r="A136" s="34">
        <v>18256</v>
      </c>
      <c r="B136" s="52" t="s">
        <v>93</v>
      </c>
      <c r="C136" s="52"/>
      <c r="D136" s="52"/>
      <c r="E136" s="52" t="s">
        <v>749</v>
      </c>
      <c r="F1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6" s="34" t="s">
        <v>665</v>
      </c>
      <c r="H136" s="52" t="s">
        <v>92</v>
      </c>
      <c r="I136" s="52" t="s">
        <v>23</v>
      </c>
    </row>
    <row r="137" s="31" customFormat="1" spans="1:9">
      <c r="A137" s="34">
        <v>18257</v>
      </c>
      <c r="B137" s="52" t="s">
        <v>93</v>
      </c>
      <c r="C137" s="52"/>
      <c r="D137" s="52"/>
      <c r="E137" s="52" t="s">
        <v>750</v>
      </c>
      <c r="F1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7" s="34" t="s">
        <v>665</v>
      </c>
      <c r="H137" s="52" t="s">
        <v>92</v>
      </c>
      <c r="I137" s="52" t="s">
        <v>23</v>
      </c>
    </row>
    <row r="138" s="31" customFormat="1" spans="1:9">
      <c r="A138" s="34">
        <v>18258</v>
      </c>
      <c r="B138" s="52" t="s">
        <v>288</v>
      </c>
      <c r="C138" s="52">
        <v>2</v>
      </c>
      <c r="D138" s="52">
        <v>2</v>
      </c>
      <c r="E138" s="52" t="s">
        <v>288</v>
      </c>
      <c r="F1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8" s="34" t="s">
        <v>664</v>
      </c>
      <c r="H138" s="52" t="s">
        <v>287</v>
      </c>
      <c r="I138" s="52" t="s">
        <v>23</v>
      </c>
    </row>
    <row r="139" s="31" customFormat="1" spans="1:9">
      <c r="A139" s="34">
        <v>18259</v>
      </c>
      <c r="B139" s="52" t="s">
        <v>288</v>
      </c>
      <c r="C139" s="52"/>
      <c r="D139" s="52"/>
      <c r="E139" s="52" t="s">
        <v>751</v>
      </c>
      <c r="F1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9" s="34" t="s">
        <v>671</v>
      </c>
      <c r="H139" s="52" t="s">
        <v>287</v>
      </c>
      <c r="I139" s="52" t="s">
        <v>23</v>
      </c>
    </row>
    <row r="140" s="31" customFormat="1" spans="1:9">
      <c r="A140" s="34">
        <v>18260</v>
      </c>
      <c r="B140" s="52" t="s">
        <v>291</v>
      </c>
      <c r="C140" s="52">
        <v>4</v>
      </c>
      <c r="D140" s="52">
        <v>4</v>
      </c>
      <c r="E140" s="52" t="s">
        <v>291</v>
      </c>
      <c r="F1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0" s="34" t="s">
        <v>664</v>
      </c>
      <c r="H140" s="52" t="s">
        <v>290</v>
      </c>
      <c r="I140" s="52" t="s">
        <v>23</v>
      </c>
    </row>
    <row r="141" s="31" customFormat="1" spans="1:9">
      <c r="A141" s="34">
        <v>18261</v>
      </c>
      <c r="B141" s="52" t="s">
        <v>291</v>
      </c>
      <c r="C141" s="52"/>
      <c r="D141" s="52"/>
      <c r="E141" s="52" t="s">
        <v>752</v>
      </c>
      <c r="F1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1" s="34" t="s">
        <v>674</v>
      </c>
      <c r="H141" s="52" t="s">
        <v>290</v>
      </c>
      <c r="I141" s="52" t="s">
        <v>23</v>
      </c>
    </row>
    <row r="142" s="31" customFormat="1" spans="1:9">
      <c r="A142" s="34">
        <v>18262</v>
      </c>
      <c r="B142" s="52" t="s">
        <v>291</v>
      </c>
      <c r="C142" s="52"/>
      <c r="D142" s="52"/>
      <c r="E142" s="52" t="s">
        <v>753</v>
      </c>
      <c r="F1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2" s="34" t="s">
        <v>665</v>
      </c>
      <c r="H142" s="52" t="s">
        <v>290</v>
      </c>
      <c r="I142" s="52" t="s">
        <v>23</v>
      </c>
    </row>
    <row r="143" s="31" customFormat="1" spans="1:9">
      <c r="A143" s="34">
        <v>18263</v>
      </c>
      <c r="B143" s="52" t="s">
        <v>291</v>
      </c>
      <c r="C143" s="52"/>
      <c r="D143" s="52"/>
      <c r="E143" s="52" t="s">
        <v>754</v>
      </c>
      <c r="F1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3" s="34" t="s">
        <v>665</v>
      </c>
      <c r="H143" s="52" t="s">
        <v>290</v>
      </c>
      <c r="I143" s="52" t="s">
        <v>23</v>
      </c>
    </row>
    <row r="144" s="31" customFormat="1" spans="1:9">
      <c r="A144" s="34">
        <v>18264</v>
      </c>
      <c r="B144" s="52" t="s">
        <v>96</v>
      </c>
      <c r="C144" s="52">
        <v>2</v>
      </c>
      <c r="D144" s="52">
        <v>1</v>
      </c>
      <c r="E144" s="52" t="s">
        <v>96</v>
      </c>
      <c r="F1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4" s="34" t="s">
        <v>664</v>
      </c>
      <c r="H144" s="52" t="s">
        <v>95</v>
      </c>
      <c r="I144" s="52" t="s">
        <v>23</v>
      </c>
    </row>
    <row r="145" s="31" customFormat="1" spans="1:9">
      <c r="A145" s="34">
        <v>18265</v>
      </c>
      <c r="B145" s="52" t="s">
        <v>269</v>
      </c>
      <c r="C145" s="52">
        <v>5</v>
      </c>
      <c r="D145" s="52">
        <v>2</v>
      </c>
      <c r="E145" s="52" t="s">
        <v>269</v>
      </c>
      <c r="F1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5" s="34" t="s">
        <v>664</v>
      </c>
      <c r="H145" s="52" t="s">
        <v>268</v>
      </c>
      <c r="I145" s="52" t="s">
        <v>23</v>
      </c>
    </row>
    <row r="146" s="31" customFormat="1" spans="1:9">
      <c r="A146" s="34">
        <v>18266</v>
      </c>
      <c r="B146" s="52" t="s">
        <v>269</v>
      </c>
      <c r="C146" s="52"/>
      <c r="D146" s="52"/>
      <c r="E146" s="52" t="s">
        <v>755</v>
      </c>
      <c r="F1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6" s="34" t="s">
        <v>674</v>
      </c>
      <c r="H146" s="52" t="s">
        <v>268</v>
      </c>
      <c r="I146" s="52" t="s">
        <v>23</v>
      </c>
    </row>
    <row r="147" s="31" customFormat="1" spans="1:9">
      <c r="A147" s="34">
        <v>18267</v>
      </c>
      <c r="B147" s="52" t="s">
        <v>203</v>
      </c>
      <c r="C147" s="52">
        <v>5</v>
      </c>
      <c r="D147" s="52">
        <v>2</v>
      </c>
      <c r="E147" s="52" t="s">
        <v>203</v>
      </c>
      <c r="F1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7" s="34" t="s">
        <v>664</v>
      </c>
      <c r="H147" s="52" t="s">
        <v>38</v>
      </c>
      <c r="I147" s="52" t="s">
        <v>23</v>
      </c>
    </row>
    <row r="148" s="31" customFormat="1" spans="1:9">
      <c r="A148" s="34">
        <v>18268</v>
      </c>
      <c r="B148" s="52" t="s">
        <v>203</v>
      </c>
      <c r="C148" s="52"/>
      <c r="D148" s="52"/>
      <c r="E148" s="52" t="s">
        <v>756</v>
      </c>
      <c r="F1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8" s="34" t="s">
        <v>669</v>
      </c>
      <c r="H148" s="52" t="s">
        <v>38</v>
      </c>
      <c r="I148" s="52" t="s">
        <v>23</v>
      </c>
    </row>
    <row r="149" s="31" customFormat="1" spans="1:9">
      <c r="A149" s="34">
        <v>18269</v>
      </c>
      <c r="B149" s="52" t="s">
        <v>60</v>
      </c>
      <c r="C149" s="52">
        <v>2</v>
      </c>
      <c r="D149" s="52">
        <v>2</v>
      </c>
      <c r="E149" s="52" t="s">
        <v>60</v>
      </c>
      <c r="F1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9" s="34" t="s">
        <v>664</v>
      </c>
      <c r="H149" s="52" t="s">
        <v>59</v>
      </c>
      <c r="I149" s="52" t="s">
        <v>23</v>
      </c>
    </row>
    <row r="150" s="31" customFormat="1" spans="1:9">
      <c r="A150" s="34">
        <v>18270</v>
      </c>
      <c r="B150" s="52" t="s">
        <v>60</v>
      </c>
      <c r="C150" s="52"/>
      <c r="D150" s="52"/>
      <c r="E150" s="52" t="s">
        <v>757</v>
      </c>
      <c r="F1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0" s="34" t="s">
        <v>665</v>
      </c>
      <c r="H150" s="52" t="s">
        <v>59</v>
      </c>
      <c r="I150" s="52" t="s">
        <v>23</v>
      </c>
    </row>
    <row r="151" s="31" customFormat="1" spans="1:9">
      <c r="A151" s="34">
        <v>18271</v>
      </c>
      <c r="B151" s="52" t="s">
        <v>295</v>
      </c>
      <c r="C151" s="52">
        <v>2</v>
      </c>
      <c r="D151" s="52">
        <v>1</v>
      </c>
      <c r="E151" s="52" t="s">
        <v>295</v>
      </c>
      <c r="F1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1" s="34" t="s">
        <v>664</v>
      </c>
      <c r="H151" s="52" t="s">
        <v>294</v>
      </c>
      <c r="I151" s="52" t="s">
        <v>23</v>
      </c>
    </row>
    <row r="152" s="31" customFormat="1" spans="1:9">
      <c r="A152" s="34">
        <v>18272</v>
      </c>
      <c r="B152" s="52" t="s">
        <v>178</v>
      </c>
      <c r="C152" s="52">
        <v>5</v>
      </c>
      <c r="D152" s="52">
        <v>4</v>
      </c>
      <c r="E152" s="52" t="s">
        <v>178</v>
      </c>
      <c r="F1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2" s="34" t="s">
        <v>664</v>
      </c>
      <c r="H152" s="52" t="s">
        <v>177</v>
      </c>
      <c r="I152" s="52" t="s">
        <v>23</v>
      </c>
    </row>
    <row r="153" s="31" customFormat="1" spans="1:9">
      <c r="A153" s="34">
        <v>18273</v>
      </c>
      <c r="B153" s="52" t="s">
        <v>178</v>
      </c>
      <c r="C153" s="52"/>
      <c r="D153" s="52"/>
      <c r="E153" s="52" t="s">
        <v>758</v>
      </c>
      <c r="F1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3" s="34" t="s">
        <v>669</v>
      </c>
      <c r="H153" s="52" t="s">
        <v>177</v>
      </c>
      <c r="I153" s="52" t="s">
        <v>23</v>
      </c>
    </row>
    <row r="154" s="31" customFormat="1" spans="1:9">
      <c r="A154" s="34">
        <v>18274</v>
      </c>
      <c r="B154" s="52" t="s">
        <v>178</v>
      </c>
      <c r="C154" s="52"/>
      <c r="D154" s="52"/>
      <c r="E154" s="52" t="s">
        <v>759</v>
      </c>
      <c r="F1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4" s="34" t="s">
        <v>665</v>
      </c>
      <c r="H154" s="52" t="s">
        <v>177</v>
      </c>
      <c r="I154" s="52" t="s">
        <v>23</v>
      </c>
    </row>
    <row r="155" s="31" customFormat="1" spans="1:9">
      <c r="A155" s="34">
        <v>18275</v>
      </c>
      <c r="B155" s="52" t="s">
        <v>178</v>
      </c>
      <c r="C155" s="52"/>
      <c r="D155" s="52"/>
      <c r="E155" s="52" t="s">
        <v>760</v>
      </c>
      <c r="F1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5" s="34" t="s">
        <v>674</v>
      </c>
      <c r="H155" s="52" t="s">
        <v>177</v>
      </c>
      <c r="I155" s="52" t="s">
        <v>23</v>
      </c>
    </row>
    <row r="156" s="31" customFormat="1" spans="1:9">
      <c r="A156" s="34">
        <v>18276</v>
      </c>
      <c r="B156" s="52" t="s">
        <v>144</v>
      </c>
      <c r="C156" s="52">
        <v>3</v>
      </c>
      <c r="D156" s="52">
        <v>3</v>
      </c>
      <c r="E156" s="52" t="s">
        <v>144</v>
      </c>
      <c r="F1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6" s="34" t="s">
        <v>664</v>
      </c>
      <c r="H156" s="52" t="s">
        <v>59</v>
      </c>
      <c r="I156" s="52" t="s">
        <v>23</v>
      </c>
    </row>
    <row r="157" s="31" customFormat="1" spans="1:9">
      <c r="A157" s="34">
        <v>18277</v>
      </c>
      <c r="B157" s="52" t="s">
        <v>144</v>
      </c>
      <c r="C157" s="52"/>
      <c r="D157" s="52"/>
      <c r="E157" s="52" t="s">
        <v>761</v>
      </c>
      <c r="F1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7" s="34" t="s">
        <v>683</v>
      </c>
      <c r="H157" s="52" t="s">
        <v>59</v>
      </c>
      <c r="I157" s="52" t="s">
        <v>23</v>
      </c>
    </row>
    <row r="158" s="31" customFormat="1" spans="1:9">
      <c r="A158" s="34">
        <v>18278</v>
      </c>
      <c r="B158" s="52" t="s">
        <v>144</v>
      </c>
      <c r="C158" s="52"/>
      <c r="D158" s="52"/>
      <c r="E158" s="52" t="s">
        <v>762</v>
      </c>
      <c r="F1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8" s="34" t="s">
        <v>674</v>
      </c>
      <c r="H158" s="52" t="s">
        <v>59</v>
      </c>
      <c r="I158" s="52" t="s">
        <v>23</v>
      </c>
    </row>
    <row r="159" s="31" customFormat="1" spans="1:9">
      <c r="A159" s="34">
        <v>18279</v>
      </c>
      <c r="B159" s="52" t="s">
        <v>51</v>
      </c>
      <c r="C159" s="52">
        <v>2</v>
      </c>
      <c r="D159" s="52">
        <v>1</v>
      </c>
      <c r="E159" s="52" t="s">
        <v>51</v>
      </c>
      <c r="F1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9" s="34" t="s">
        <v>664</v>
      </c>
      <c r="H159" s="52" t="s">
        <v>50</v>
      </c>
      <c r="I159" s="52" t="s">
        <v>23</v>
      </c>
    </row>
    <row r="160" s="31" customFormat="1" spans="1:9">
      <c r="A160" s="34">
        <v>18280</v>
      </c>
      <c r="B160" s="52" t="s">
        <v>117</v>
      </c>
      <c r="C160" s="52">
        <v>2</v>
      </c>
      <c r="D160" s="52">
        <v>1</v>
      </c>
      <c r="E160" s="52" t="s">
        <v>117</v>
      </c>
      <c r="F1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0" s="34" t="s">
        <v>664</v>
      </c>
      <c r="H160" s="52" t="s">
        <v>78</v>
      </c>
      <c r="I160" s="52" t="s">
        <v>23</v>
      </c>
    </row>
    <row r="161" s="31" customFormat="1" spans="1:9">
      <c r="A161" s="34">
        <v>18281</v>
      </c>
      <c r="B161" s="52" t="s">
        <v>175</v>
      </c>
      <c r="C161" s="52">
        <v>4</v>
      </c>
      <c r="D161" s="52">
        <v>1</v>
      </c>
      <c r="E161" s="52" t="s">
        <v>175</v>
      </c>
      <c r="F1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1" s="34" t="s">
        <v>664</v>
      </c>
      <c r="H161" s="52" t="s">
        <v>112</v>
      </c>
      <c r="I161" s="52" t="s">
        <v>23</v>
      </c>
    </row>
    <row r="162" s="31" customFormat="1" spans="1:9">
      <c r="A162" s="34">
        <v>18282</v>
      </c>
      <c r="B162" s="52" t="s">
        <v>206</v>
      </c>
      <c r="C162" s="52">
        <v>5</v>
      </c>
      <c r="D162" s="52">
        <v>2</v>
      </c>
      <c r="E162" s="52" t="s">
        <v>206</v>
      </c>
      <c r="F1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2" s="34" t="s">
        <v>664</v>
      </c>
      <c r="H162" s="52" t="s">
        <v>205</v>
      </c>
      <c r="I162" s="52" t="s">
        <v>23</v>
      </c>
    </row>
    <row r="163" s="31" customFormat="1" spans="1:9">
      <c r="A163" s="34">
        <v>18283</v>
      </c>
      <c r="B163" s="52" t="s">
        <v>206</v>
      </c>
      <c r="C163" s="52"/>
      <c r="D163" s="52"/>
      <c r="E163" s="52" t="s">
        <v>579</v>
      </c>
      <c r="F1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3" s="34" t="s">
        <v>686</v>
      </c>
      <c r="H163" s="52" t="s">
        <v>205</v>
      </c>
      <c r="I163" s="52" t="s">
        <v>23</v>
      </c>
    </row>
    <row r="164" s="31" customFormat="1" spans="1:9">
      <c r="A164" s="34">
        <v>18284</v>
      </c>
      <c r="B164" s="52" t="s">
        <v>133</v>
      </c>
      <c r="C164" s="52">
        <v>2</v>
      </c>
      <c r="D164" s="52">
        <v>1</v>
      </c>
      <c r="E164" s="52" t="s">
        <v>133</v>
      </c>
      <c r="F1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4" s="34" t="s">
        <v>664</v>
      </c>
      <c r="H164" s="52" t="s">
        <v>132</v>
      </c>
      <c r="I164" s="52" t="s">
        <v>23</v>
      </c>
    </row>
    <row r="165" s="31" customFormat="1" spans="1:9">
      <c r="A165" s="34">
        <v>18285</v>
      </c>
      <c r="B165" s="52" t="s">
        <v>213</v>
      </c>
      <c r="C165" s="52">
        <v>4</v>
      </c>
      <c r="D165" s="52">
        <v>2</v>
      </c>
      <c r="E165" s="52" t="s">
        <v>213</v>
      </c>
      <c r="F1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5" s="34" t="s">
        <v>664</v>
      </c>
      <c r="H165" s="52" t="s">
        <v>78</v>
      </c>
      <c r="I165" s="52" t="s">
        <v>23</v>
      </c>
    </row>
    <row r="166" s="31" customFormat="1" spans="1:9">
      <c r="A166" s="34">
        <v>18286</v>
      </c>
      <c r="B166" s="52" t="s">
        <v>213</v>
      </c>
      <c r="C166" s="52"/>
      <c r="D166" s="52"/>
      <c r="E166" s="52" t="s">
        <v>763</v>
      </c>
      <c r="F1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6" s="34" t="s">
        <v>669</v>
      </c>
      <c r="H166" s="52" t="s">
        <v>78</v>
      </c>
      <c r="I166" s="52" t="s">
        <v>23</v>
      </c>
    </row>
    <row r="167" s="31" customFormat="1" spans="1:9">
      <c r="A167" s="34">
        <v>18287</v>
      </c>
      <c r="B167" s="52" t="s">
        <v>116</v>
      </c>
      <c r="C167" s="52">
        <v>4</v>
      </c>
      <c r="D167" s="52">
        <v>4</v>
      </c>
      <c r="E167" s="52" t="s">
        <v>116</v>
      </c>
      <c r="F1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7" s="34" t="s">
        <v>664</v>
      </c>
      <c r="H167" s="52" t="s">
        <v>115</v>
      </c>
      <c r="I167" s="52" t="s">
        <v>23</v>
      </c>
    </row>
    <row r="168" s="31" customFormat="1" spans="1:9">
      <c r="A168" s="34">
        <v>18288</v>
      </c>
      <c r="B168" s="52" t="s">
        <v>116</v>
      </c>
      <c r="C168" s="52"/>
      <c r="D168" s="52"/>
      <c r="E168" s="52" t="s">
        <v>764</v>
      </c>
      <c r="F1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8" s="34" t="s">
        <v>674</v>
      </c>
      <c r="H168" s="52" t="s">
        <v>115</v>
      </c>
      <c r="I168" s="52" t="s">
        <v>23</v>
      </c>
    </row>
    <row r="169" s="31" customFormat="1" spans="1:9">
      <c r="A169" s="34">
        <v>18289</v>
      </c>
      <c r="B169" s="52" t="s">
        <v>116</v>
      </c>
      <c r="C169" s="52"/>
      <c r="D169" s="52"/>
      <c r="E169" s="52" t="s">
        <v>765</v>
      </c>
      <c r="F1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9" s="34" t="s">
        <v>665</v>
      </c>
      <c r="H169" s="52" t="s">
        <v>115</v>
      </c>
      <c r="I169" s="52" t="s">
        <v>23</v>
      </c>
    </row>
    <row r="170" s="31" customFormat="1" spans="1:9">
      <c r="A170" s="34">
        <v>18290</v>
      </c>
      <c r="B170" s="52" t="s">
        <v>116</v>
      </c>
      <c r="C170" s="52"/>
      <c r="D170" s="52"/>
      <c r="E170" s="52" t="s">
        <v>766</v>
      </c>
      <c r="F1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0" s="34" t="s">
        <v>665</v>
      </c>
      <c r="H170" s="52" t="s">
        <v>115</v>
      </c>
      <c r="I170" s="52" t="s">
        <v>23</v>
      </c>
    </row>
    <row r="171" s="31" customFormat="1" spans="1:9">
      <c r="A171" s="34">
        <v>18291</v>
      </c>
      <c r="B171" s="52" t="s">
        <v>105</v>
      </c>
      <c r="C171" s="52">
        <v>5</v>
      </c>
      <c r="D171" s="52">
        <v>3</v>
      </c>
      <c r="E171" s="52" t="s">
        <v>105</v>
      </c>
      <c r="F1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1" s="34" t="s">
        <v>664</v>
      </c>
      <c r="H171" s="52" t="s">
        <v>104</v>
      </c>
      <c r="I171" s="52" t="s">
        <v>23</v>
      </c>
    </row>
    <row r="172" s="31" customFormat="1" spans="1:9">
      <c r="A172" s="34">
        <v>18292</v>
      </c>
      <c r="B172" s="52" t="s">
        <v>105</v>
      </c>
      <c r="C172" s="52"/>
      <c r="D172" s="52"/>
      <c r="E172" s="52" t="s">
        <v>767</v>
      </c>
      <c r="F1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2" s="34" t="s">
        <v>667</v>
      </c>
      <c r="H172" s="52" t="s">
        <v>104</v>
      </c>
      <c r="I172" s="52" t="s">
        <v>23</v>
      </c>
    </row>
    <row r="173" s="31" customFormat="1" spans="1:9">
      <c r="A173" s="34">
        <v>18293</v>
      </c>
      <c r="B173" s="52" t="s">
        <v>105</v>
      </c>
      <c r="C173" s="52"/>
      <c r="D173" s="52"/>
      <c r="E173" s="52" t="s">
        <v>768</v>
      </c>
      <c r="F1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3" s="34" t="s">
        <v>674</v>
      </c>
      <c r="H173" s="52" t="s">
        <v>104</v>
      </c>
      <c r="I173" s="52" t="s">
        <v>23</v>
      </c>
    </row>
    <row r="174" s="31" customFormat="1" spans="1:9">
      <c r="A174" s="34">
        <v>18294</v>
      </c>
      <c r="B174" s="52" t="s">
        <v>150</v>
      </c>
      <c r="C174" s="52">
        <v>2</v>
      </c>
      <c r="D174" s="52">
        <v>1</v>
      </c>
      <c r="E174" s="52" t="s">
        <v>150</v>
      </c>
      <c r="F1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4" s="34" t="s">
        <v>664</v>
      </c>
      <c r="H174" s="52" t="s">
        <v>149</v>
      </c>
      <c r="I174" s="52" t="s">
        <v>23</v>
      </c>
    </row>
    <row r="175" s="31" customFormat="1" spans="1:9">
      <c r="A175" s="34">
        <v>18295</v>
      </c>
      <c r="B175" s="52" t="s">
        <v>214</v>
      </c>
      <c r="C175" s="52">
        <v>3</v>
      </c>
      <c r="D175" s="52">
        <v>2</v>
      </c>
      <c r="E175" s="52" t="s">
        <v>214</v>
      </c>
      <c r="F1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5" s="34" t="s">
        <v>664</v>
      </c>
      <c r="H175" s="52" t="s">
        <v>59</v>
      </c>
      <c r="I175" s="52" t="s">
        <v>23</v>
      </c>
    </row>
    <row r="176" s="31" customFormat="1" spans="1:9">
      <c r="A176" s="34">
        <v>18296</v>
      </c>
      <c r="B176" s="52" t="s">
        <v>214</v>
      </c>
      <c r="C176" s="52"/>
      <c r="D176" s="52"/>
      <c r="E176" s="52" t="s">
        <v>769</v>
      </c>
      <c r="F1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6" s="34" t="s">
        <v>674</v>
      </c>
      <c r="H176" s="52" t="s">
        <v>59</v>
      </c>
      <c r="I176" s="52" t="s">
        <v>23</v>
      </c>
    </row>
    <row r="177" s="31" customFormat="1" spans="1:9">
      <c r="A177" s="34">
        <v>18297</v>
      </c>
      <c r="B177" s="52" t="s">
        <v>244</v>
      </c>
      <c r="C177" s="52">
        <v>4</v>
      </c>
      <c r="D177" s="52">
        <v>3</v>
      </c>
      <c r="E177" s="52" t="s">
        <v>244</v>
      </c>
      <c r="F1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7" s="34" t="s">
        <v>664</v>
      </c>
      <c r="H177" s="52" t="s">
        <v>242</v>
      </c>
      <c r="I177" s="52" t="s">
        <v>23</v>
      </c>
    </row>
    <row r="178" s="31" customFormat="1" spans="1:9">
      <c r="A178" s="34">
        <v>18298</v>
      </c>
      <c r="B178" s="52" t="s">
        <v>244</v>
      </c>
      <c r="C178" s="52"/>
      <c r="D178" s="52"/>
      <c r="E178" s="52" t="s">
        <v>770</v>
      </c>
      <c r="F1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8" s="34" t="s">
        <v>669</v>
      </c>
      <c r="H178" s="52" t="s">
        <v>242</v>
      </c>
      <c r="I178" s="52" t="s">
        <v>23</v>
      </c>
    </row>
    <row r="179" s="31" customFormat="1" spans="1:9">
      <c r="A179" s="34">
        <v>18299</v>
      </c>
      <c r="B179" s="52" t="s">
        <v>244</v>
      </c>
      <c r="C179" s="52"/>
      <c r="D179" s="52"/>
      <c r="E179" s="52" t="s">
        <v>771</v>
      </c>
      <c r="F1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9" s="34" t="s">
        <v>674</v>
      </c>
      <c r="H179" s="52" t="s">
        <v>242</v>
      </c>
      <c r="I179" s="52" t="s">
        <v>23</v>
      </c>
    </row>
    <row r="180" s="31" customFormat="1" spans="1:9">
      <c r="A180" s="34">
        <v>18300</v>
      </c>
      <c r="B180" s="52" t="s">
        <v>143</v>
      </c>
      <c r="C180" s="52">
        <v>2</v>
      </c>
      <c r="D180" s="52">
        <v>1</v>
      </c>
      <c r="E180" s="52" t="s">
        <v>143</v>
      </c>
      <c r="F1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0" s="34" t="s">
        <v>664</v>
      </c>
      <c r="H180" s="52" t="s">
        <v>56</v>
      </c>
      <c r="I180" s="52" t="s">
        <v>23</v>
      </c>
    </row>
    <row r="181" s="31" customFormat="1" spans="1:9">
      <c r="A181" s="34">
        <v>18301</v>
      </c>
      <c r="B181" s="52" t="s">
        <v>217</v>
      </c>
      <c r="C181" s="52">
        <v>3</v>
      </c>
      <c r="D181" s="52">
        <v>1</v>
      </c>
      <c r="E181" s="52" t="s">
        <v>217</v>
      </c>
      <c r="F1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1" s="34" t="s">
        <v>664</v>
      </c>
      <c r="H181" s="52" t="s">
        <v>216</v>
      </c>
      <c r="I181" s="52" t="s">
        <v>23</v>
      </c>
    </row>
    <row r="182" s="31" customFormat="1" ht="14" customHeight="1" spans="1:9">
      <c r="A182" s="34">
        <v>18302</v>
      </c>
      <c r="B182" s="52" t="s">
        <v>106</v>
      </c>
      <c r="C182" s="52">
        <v>2</v>
      </c>
      <c r="D182" s="52">
        <v>1</v>
      </c>
      <c r="E182" s="52" t="s">
        <v>106</v>
      </c>
      <c r="F1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2" s="34" t="s">
        <v>664</v>
      </c>
      <c r="H182" s="52" t="s">
        <v>104</v>
      </c>
      <c r="I182" s="52" t="s">
        <v>23</v>
      </c>
    </row>
    <row r="183" s="31" customFormat="1" spans="1:9">
      <c r="A183" s="34">
        <v>18303</v>
      </c>
      <c r="B183" s="52" t="s">
        <v>39</v>
      </c>
      <c r="C183" s="52">
        <v>1</v>
      </c>
      <c r="D183" s="52">
        <v>1</v>
      </c>
      <c r="E183" s="52" t="s">
        <v>39</v>
      </c>
      <c r="F1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3" s="34" t="s">
        <v>664</v>
      </c>
      <c r="H183" s="52" t="s">
        <v>38</v>
      </c>
      <c r="I183" s="52" t="s">
        <v>23</v>
      </c>
    </row>
    <row r="184" s="31" customFormat="1" spans="1:9">
      <c r="A184" s="34">
        <v>18304</v>
      </c>
      <c r="B184" s="52" t="s">
        <v>121</v>
      </c>
      <c r="C184" s="52">
        <v>2</v>
      </c>
      <c r="D184" s="52">
        <v>2</v>
      </c>
      <c r="E184" s="52" t="s">
        <v>121</v>
      </c>
      <c r="F1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4" s="34" t="s">
        <v>664</v>
      </c>
      <c r="H184" s="52" t="s">
        <v>78</v>
      </c>
      <c r="I184" s="52" t="s">
        <v>23</v>
      </c>
    </row>
    <row r="185" s="31" customFormat="1" spans="1:9">
      <c r="A185" s="34">
        <v>18305</v>
      </c>
      <c r="B185" s="52" t="s">
        <v>121</v>
      </c>
      <c r="C185" s="52"/>
      <c r="D185" s="52"/>
      <c r="E185" s="52" t="s">
        <v>772</v>
      </c>
      <c r="F1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5" s="34" t="s">
        <v>665</v>
      </c>
      <c r="H185" s="52" t="s">
        <v>78</v>
      </c>
      <c r="I185" s="52" t="s">
        <v>23</v>
      </c>
    </row>
    <row r="186" s="31" customFormat="1" spans="1:9">
      <c r="A186" s="34">
        <v>18306</v>
      </c>
      <c r="B186" s="52" t="s">
        <v>142</v>
      </c>
      <c r="C186" s="52">
        <v>2</v>
      </c>
      <c r="D186" s="52">
        <v>1</v>
      </c>
      <c r="E186" s="52" t="s">
        <v>142</v>
      </c>
      <c r="F1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6" s="34" t="s">
        <v>664</v>
      </c>
      <c r="H186" s="52" t="s">
        <v>50</v>
      </c>
      <c r="I186" s="52" t="s">
        <v>23</v>
      </c>
    </row>
    <row r="187" s="31" customFormat="1" spans="1:9">
      <c r="A187" s="34">
        <v>18307</v>
      </c>
      <c r="B187" s="52" t="s">
        <v>248</v>
      </c>
      <c r="C187" s="52">
        <v>3</v>
      </c>
      <c r="D187" s="52">
        <v>2</v>
      </c>
      <c r="E187" s="52" t="s">
        <v>248</v>
      </c>
      <c r="F1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7" s="34" t="s">
        <v>664</v>
      </c>
      <c r="H187" s="52" t="s">
        <v>246</v>
      </c>
      <c r="I187" s="52" t="s">
        <v>23</v>
      </c>
    </row>
    <row r="188" s="31" customFormat="1" spans="1:9">
      <c r="A188" s="34">
        <v>18308</v>
      </c>
      <c r="B188" s="52" t="s">
        <v>248</v>
      </c>
      <c r="C188" s="52"/>
      <c r="D188" s="52"/>
      <c r="E188" s="52" t="s">
        <v>773</v>
      </c>
      <c r="F1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8" s="34" t="s">
        <v>665</v>
      </c>
      <c r="H188" s="52" t="s">
        <v>246</v>
      </c>
      <c r="I188" s="52" t="s">
        <v>23</v>
      </c>
    </row>
    <row r="189" s="31" customFormat="1" spans="1:9">
      <c r="A189" s="34">
        <v>18309</v>
      </c>
      <c r="B189" s="52" t="s">
        <v>102</v>
      </c>
      <c r="C189" s="52">
        <v>3</v>
      </c>
      <c r="D189" s="52">
        <v>2</v>
      </c>
      <c r="E189" s="52" t="s">
        <v>102</v>
      </c>
      <c r="F1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9" s="34" t="s">
        <v>664</v>
      </c>
      <c r="H189" s="52" t="s">
        <v>101</v>
      </c>
      <c r="I189" s="52" t="s">
        <v>23</v>
      </c>
    </row>
    <row r="190" s="31" customFormat="1" spans="1:9">
      <c r="A190" s="34">
        <v>18310</v>
      </c>
      <c r="B190" s="52" t="s">
        <v>102</v>
      </c>
      <c r="C190" s="52"/>
      <c r="D190" s="52"/>
      <c r="E190" s="52" t="s">
        <v>774</v>
      </c>
      <c r="F1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0" s="34" t="s">
        <v>667</v>
      </c>
      <c r="H190" s="52" t="s">
        <v>101</v>
      </c>
      <c r="I190" s="52" t="s">
        <v>23</v>
      </c>
    </row>
    <row r="191" s="31" customFormat="1" spans="1:9">
      <c r="A191" s="34">
        <v>18311</v>
      </c>
      <c r="B191" s="52" t="s">
        <v>42</v>
      </c>
      <c r="C191" s="52">
        <v>3</v>
      </c>
      <c r="D191" s="52">
        <v>3</v>
      </c>
      <c r="E191" s="52" t="s">
        <v>42</v>
      </c>
      <c r="F1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1" s="34" t="s">
        <v>664</v>
      </c>
      <c r="H191" s="52" t="s">
        <v>41</v>
      </c>
      <c r="I191" s="52" t="s">
        <v>23</v>
      </c>
    </row>
    <row r="192" s="31" customFormat="1" spans="1:9">
      <c r="A192" s="34">
        <v>18312</v>
      </c>
      <c r="B192" s="52" t="s">
        <v>42</v>
      </c>
      <c r="C192" s="52"/>
      <c r="D192" s="52"/>
      <c r="E192" s="52" t="s">
        <v>775</v>
      </c>
      <c r="F1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2" s="34" t="s">
        <v>683</v>
      </c>
      <c r="H192" s="52" t="s">
        <v>41</v>
      </c>
      <c r="I192" s="52" t="s">
        <v>23</v>
      </c>
    </row>
    <row r="193" s="31" customFormat="1" spans="1:9">
      <c r="A193" s="34">
        <v>18313</v>
      </c>
      <c r="B193" s="52" t="s">
        <v>42</v>
      </c>
      <c r="C193" s="52"/>
      <c r="D193" s="52"/>
      <c r="E193" s="52" t="s">
        <v>776</v>
      </c>
      <c r="F1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3" s="34" t="s">
        <v>665</v>
      </c>
      <c r="H193" s="52" t="s">
        <v>41</v>
      </c>
      <c r="I193" s="52" t="s">
        <v>23</v>
      </c>
    </row>
    <row r="194" s="31" customFormat="1" spans="1:9">
      <c r="A194" s="34">
        <v>18314</v>
      </c>
      <c r="B194" s="52" t="s">
        <v>174</v>
      </c>
      <c r="C194" s="52">
        <v>3</v>
      </c>
      <c r="D194" s="52">
        <v>2</v>
      </c>
      <c r="E194" s="52" t="s">
        <v>174</v>
      </c>
      <c r="F1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4" s="34" t="s">
        <v>664</v>
      </c>
      <c r="H194" s="52" t="s">
        <v>112</v>
      </c>
      <c r="I194" s="52" t="s">
        <v>23</v>
      </c>
    </row>
    <row r="195" s="31" customFormat="1" spans="1:9">
      <c r="A195" s="34">
        <v>18315</v>
      </c>
      <c r="B195" s="52" t="s">
        <v>174</v>
      </c>
      <c r="C195" s="52"/>
      <c r="D195" s="52"/>
      <c r="E195" s="52" t="s">
        <v>777</v>
      </c>
      <c r="F1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5" s="34" t="s">
        <v>669</v>
      </c>
      <c r="H195" s="52" t="s">
        <v>112</v>
      </c>
      <c r="I195" s="52" t="s">
        <v>23</v>
      </c>
    </row>
    <row r="196" s="31" customFormat="1" spans="1:9">
      <c r="A196" s="34">
        <v>18316</v>
      </c>
      <c r="B196" s="52" t="s">
        <v>261</v>
      </c>
      <c r="C196" s="52">
        <v>5</v>
      </c>
      <c r="D196" s="52">
        <v>3</v>
      </c>
      <c r="E196" s="52" t="s">
        <v>261</v>
      </c>
      <c r="F1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6" s="34" t="s">
        <v>664</v>
      </c>
      <c r="H196" s="52" t="s">
        <v>81</v>
      </c>
      <c r="I196" s="52" t="s">
        <v>23</v>
      </c>
    </row>
    <row r="197" s="31" customFormat="1" spans="1:9">
      <c r="A197" s="34">
        <v>18317</v>
      </c>
      <c r="B197" s="52" t="s">
        <v>261</v>
      </c>
      <c r="C197" s="52"/>
      <c r="D197" s="52"/>
      <c r="E197" s="52" t="s">
        <v>778</v>
      </c>
      <c r="F1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7" s="34" t="s">
        <v>671</v>
      </c>
      <c r="H197" s="52" t="s">
        <v>81</v>
      </c>
      <c r="I197" s="52" t="s">
        <v>23</v>
      </c>
    </row>
    <row r="198" s="31" customFormat="1" spans="1:9">
      <c r="A198" s="34">
        <v>18318</v>
      </c>
      <c r="B198" s="52" t="s">
        <v>261</v>
      </c>
      <c r="C198" s="52"/>
      <c r="D198" s="52"/>
      <c r="E198" s="52" t="s">
        <v>779</v>
      </c>
      <c r="F1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8" s="34" t="s">
        <v>671</v>
      </c>
      <c r="H198" s="52" t="s">
        <v>81</v>
      </c>
      <c r="I198" s="52" t="s">
        <v>23</v>
      </c>
    </row>
    <row r="199" s="31" customFormat="1" spans="1:9">
      <c r="A199" s="34">
        <v>18319</v>
      </c>
      <c r="B199" s="52" t="s">
        <v>232</v>
      </c>
      <c r="C199" s="52">
        <v>3</v>
      </c>
      <c r="D199" s="52">
        <v>2</v>
      </c>
      <c r="E199" s="52" t="s">
        <v>232</v>
      </c>
      <c r="F1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9" s="34" t="s">
        <v>664</v>
      </c>
      <c r="H199" s="52" t="s">
        <v>92</v>
      </c>
      <c r="I199" s="52" t="s">
        <v>23</v>
      </c>
    </row>
    <row r="200" s="31" customFormat="1" spans="1:9">
      <c r="A200" s="34">
        <v>18320</v>
      </c>
      <c r="B200" s="52" t="s">
        <v>232</v>
      </c>
      <c r="C200" s="52"/>
      <c r="D200" s="52"/>
      <c r="E200" s="52" t="s">
        <v>780</v>
      </c>
      <c r="F2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0" s="34" t="s">
        <v>686</v>
      </c>
      <c r="H200" s="52" t="s">
        <v>92</v>
      </c>
      <c r="I200" s="52" t="s">
        <v>23</v>
      </c>
    </row>
    <row r="201" s="31" customFormat="1" spans="1:9">
      <c r="A201" s="34">
        <v>18321</v>
      </c>
      <c r="B201" s="52" t="s">
        <v>130</v>
      </c>
      <c r="C201" s="52">
        <v>4</v>
      </c>
      <c r="D201" s="52">
        <v>2</v>
      </c>
      <c r="E201" s="52" t="s">
        <v>130</v>
      </c>
      <c r="F2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1" s="34" t="s">
        <v>664</v>
      </c>
      <c r="H201" s="52" t="s">
        <v>781</v>
      </c>
      <c r="I201" s="52" t="s">
        <v>23</v>
      </c>
    </row>
    <row r="202" s="31" customFormat="1" spans="1:9">
      <c r="A202" s="34">
        <v>18322</v>
      </c>
      <c r="B202" s="52" t="s">
        <v>130</v>
      </c>
      <c r="C202" s="52"/>
      <c r="D202" s="52"/>
      <c r="E202" s="52" t="s">
        <v>782</v>
      </c>
      <c r="F2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2" s="34" t="s">
        <v>674</v>
      </c>
      <c r="H202" s="52" t="s">
        <v>781</v>
      </c>
      <c r="I202" s="52" t="s">
        <v>23</v>
      </c>
    </row>
    <row r="203" s="31" customFormat="1" spans="1:9">
      <c r="A203" s="34">
        <v>18323</v>
      </c>
      <c r="B203" s="52" t="s">
        <v>235</v>
      </c>
      <c r="C203" s="52">
        <v>4</v>
      </c>
      <c r="D203" s="52">
        <v>2</v>
      </c>
      <c r="E203" s="52" t="s">
        <v>235</v>
      </c>
      <c r="F2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3" s="34" t="s">
        <v>664</v>
      </c>
      <c r="H203" s="52" t="s">
        <v>783</v>
      </c>
      <c r="I203" s="52" t="s">
        <v>23</v>
      </c>
    </row>
    <row r="204" s="31" customFormat="1" spans="1:9">
      <c r="A204" s="34">
        <v>18324</v>
      </c>
      <c r="B204" s="52" t="s">
        <v>235</v>
      </c>
      <c r="C204" s="52"/>
      <c r="D204" s="52"/>
      <c r="E204" s="52" t="s">
        <v>784</v>
      </c>
      <c r="F2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4" s="34" t="s">
        <v>683</v>
      </c>
      <c r="H204" s="52" t="s">
        <v>783</v>
      </c>
      <c r="I204" s="52" t="s">
        <v>23</v>
      </c>
    </row>
    <row r="205" s="31" customFormat="1" spans="1:9">
      <c r="A205" s="34">
        <v>18325</v>
      </c>
      <c r="B205" s="52" t="s">
        <v>247</v>
      </c>
      <c r="C205" s="52">
        <v>8</v>
      </c>
      <c r="D205" s="52">
        <v>2</v>
      </c>
      <c r="E205" s="52" t="s">
        <v>247</v>
      </c>
      <c r="F2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5" s="34" t="s">
        <v>664</v>
      </c>
      <c r="H205" s="52" t="s">
        <v>246</v>
      </c>
      <c r="I205" s="52" t="s">
        <v>23</v>
      </c>
    </row>
    <row r="206" s="31" customFormat="1" spans="1:9">
      <c r="A206" s="34">
        <v>18326</v>
      </c>
      <c r="B206" s="52" t="s">
        <v>247</v>
      </c>
      <c r="C206" s="52"/>
      <c r="D206" s="52"/>
      <c r="E206" s="52" t="s">
        <v>785</v>
      </c>
      <c r="F2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6" s="34" t="s">
        <v>674</v>
      </c>
      <c r="H206" s="52" t="s">
        <v>246</v>
      </c>
      <c r="I206" s="52" t="s">
        <v>23</v>
      </c>
    </row>
    <row r="207" s="31" customFormat="1" spans="1:9">
      <c r="A207" s="34">
        <v>18327</v>
      </c>
      <c r="B207" s="52" t="s">
        <v>173</v>
      </c>
      <c r="C207" s="52">
        <v>5</v>
      </c>
      <c r="D207" s="52">
        <v>3</v>
      </c>
      <c r="E207" s="52" t="s">
        <v>173</v>
      </c>
      <c r="F2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7" s="34" t="s">
        <v>664</v>
      </c>
      <c r="H207" s="52" t="s">
        <v>172</v>
      </c>
      <c r="I207" s="52" t="s">
        <v>23</v>
      </c>
    </row>
    <row r="208" s="31" customFormat="1" spans="1:9">
      <c r="A208" s="34">
        <v>18328</v>
      </c>
      <c r="B208" s="52" t="s">
        <v>173</v>
      </c>
      <c r="C208" s="52"/>
      <c r="D208" s="52"/>
      <c r="E208" s="52" t="s">
        <v>786</v>
      </c>
      <c r="F2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8" s="34" t="s">
        <v>683</v>
      </c>
      <c r="H208" s="52" t="s">
        <v>172</v>
      </c>
      <c r="I208" s="52" t="s">
        <v>23</v>
      </c>
    </row>
    <row r="209" s="31" customFormat="1" spans="1:9">
      <c r="A209" s="34">
        <v>18329</v>
      </c>
      <c r="B209" s="52" t="s">
        <v>173</v>
      </c>
      <c r="C209" s="52"/>
      <c r="D209" s="52"/>
      <c r="E209" s="52" t="s">
        <v>787</v>
      </c>
      <c r="F2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9" s="34" t="s">
        <v>665</v>
      </c>
      <c r="H209" s="52" t="s">
        <v>172</v>
      </c>
      <c r="I209" s="52" t="s">
        <v>23</v>
      </c>
    </row>
    <row r="210" s="31" customFormat="1" spans="1:9">
      <c r="A210" s="34">
        <v>18330</v>
      </c>
      <c r="B210" s="52" t="s">
        <v>63</v>
      </c>
      <c r="C210" s="52">
        <v>2</v>
      </c>
      <c r="D210" s="52">
        <v>1</v>
      </c>
      <c r="E210" s="52" t="s">
        <v>63</v>
      </c>
      <c r="F2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0" s="34" t="s">
        <v>664</v>
      </c>
      <c r="H210" s="52" t="s">
        <v>62</v>
      </c>
      <c r="I210" s="52" t="s">
        <v>23</v>
      </c>
    </row>
    <row r="211" s="31" customFormat="1" spans="1:9">
      <c r="A211" s="34">
        <v>18331</v>
      </c>
      <c r="B211" s="52" t="s">
        <v>296</v>
      </c>
      <c r="C211" s="52">
        <v>2</v>
      </c>
      <c r="D211" s="52">
        <v>1</v>
      </c>
      <c r="E211" s="52" t="s">
        <v>296</v>
      </c>
      <c r="F2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1" s="34" t="s">
        <v>664</v>
      </c>
      <c r="H211" s="52" t="s">
        <v>65</v>
      </c>
      <c r="I211" s="52" t="s">
        <v>23</v>
      </c>
    </row>
    <row r="212" s="31" customFormat="1" spans="1:9">
      <c r="A212" s="34">
        <v>18332</v>
      </c>
      <c r="B212" s="52" t="s">
        <v>57</v>
      </c>
      <c r="C212" s="52">
        <v>3</v>
      </c>
      <c r="D212" s="52">
        <v>3</v>
      </c>
      <c r="E212" s="52" t="s">
        <v>57</v>
      </c>
      <c r="F2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2" s="34" t="s">
        <v>664</v>
      </c>
      <c r="H212" s="52" t="s">
        <v>56</v>
      </c>
      <c r="I212" s="52" t="s">
        <v>23</v>
      </c>
    </row>
    <row r="213" s="31" customFormat="1" spans="1:9">
      <c r="A213" s="34">
        <v>18333</v>
      </c>
      <c r="B213" s="52" t="s">
        <v>57</v>
      </c>
      <c r="C213" s="52"/>
      <c r="D213" s="52"/>
      <c r="E213" s="52" t="s">
        <v>788</v>
      </c>
      <c r="F2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3" s="34" t="s">
        <v>669</v>
      </c>
      <c r="H213" s="52" t="s">
        <v>56</v>
      </c>
      <c r="I213" s="52" t="s">
        <v>23</v>
      </c>
    </row>
    <row r="214" s="31" customFormat="1" spans="1:9">
      <c r="A214" s="34">
        <v>18334</v>
      </c>
      <c r="B214" s="52" t="s">
        <v>57</v>
      </c>
      <c r="C214" s="52"/>
      <c r="D214" s="52"/>
      <c r="E214" s="52" t="s">
        <v>789</v>
      </c>
      <c r="F2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4" s="34" t="s">
        <v>686</v>
      </c>
      <c r="H214" s="52" t="s">
        <v>56</v>
      </c>
      <c r="I214" s="52" t="s">
        <v>23</v>
      </c>
    </row>
    <row r="215" s="31" customFormat="1" spans="1:9">
      <c r="A215" s="34">
        <v>18335</v>
      </c>
      <c r="B215" s="52" t="s">
        <v>32</v>
      </c>
      <c r="C215" s="52">
        <v>2</v>
      </c>
      <c r="D215" s="52">
        <v>1</v>
      </c>
      <c r="E215" s="52" t="s">
        <v>32</v>
      </c>
      <c r="F2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5" s="34" t="s">
        <v>664</v>
      </c>
      <c r="H215" s="52" t="s">
        <v>29</v>
      </c>
      <c r="I215" s="52" t="s">
        <v>23</v>
      </c>
    </row>
    <row r="216" s="31" customFormat="1" spans="1:9">
      <c r="A216" s="34">
        <v>18336</v>
      </c>
      <c r="B216" s="52" t="s">
        <v>30</v>
      </c>
      <c r="C216" s="52">
        <v>1</v>
      </c>
      <c r="D216" s="52">
        <v>1</v>
      </c>
      <c r="E216" s="52" t="s">
        <v>30</v>
      </c>
      <c r="F2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6" s="34" t="s">
        <v>664</v>
      </c>
      <c r="H216" s="52" t="s">
        <v>29</v>
      </c>
      <c r="I216" s="52" t="s">
        <v>23</v>
      </c>
    </row>
    <row r="217" s="31" customFormat="1" spans="1:9">
      <c r="A217" s="34">
        <v>18337</v>
      </c>
      <c r="B217" s="52" t="s">
        <v>33</v>
      </c>
      <c r="C217" s="52">
        <v>4</v>
      </c>
      <c r="D217" s="52">
        <v>3</v>
      </c>
      <c r="E217" s="52" t="s">
        <v>33</v>
      </c>
      <c r="F2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7" s="34" t="s">
        <v>664</v>
      </c>
      <c r="H217" s="52" t="s">
        <v>29</v>
      </c>
      <c r="I217" s="52" t="s">
        <v>23</v>
      </c>
    </row>
    <row r="218" s="31" customFormat="1" spans="1:9">
      <c r="A218" s="34">
        <v>18338</v>
      </c>
      <c r="B218" s="52" t="s">
        <v>33</v>
      </c>
      <c r="C218" s="52"/>
      <c r="D218" s="52"/>
      <c r="E218" s="52" t="s">
        <v>790</v>
      </c>
      <c r="F2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8" s="34" t="s">
        <v>683</v>
      </c>
      <c r="H218" s="52" t="s">
        <v>29</v>
      </c>
      <c r="I218" s="52" t="s">
        <v>23</v>
      </c>
    </row>
    <row r="219" s="31" customFormat="1" spans="1:9">
      <c r="A219" s="34">
        <v>18339</v>
      </c>
      <c r="B219" s="52" t="s">
        <v>33</v>
      </c>
      <c r="C219" s="52"/>
      <c r="D219" s="52"/>
      <c r="E219" s="52" t="s">
        <v>791</v>
      </c>
      <c r="F2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9" s="34" t="s">
        <v>674</v>
      </c>
      <c r="H219" s="52" t="s">
        <v>29</v>
      </c>
      <c r="I219" s="52" t="s">
        <v>23</v>
      </c>
    </row>
    <row r="220" s="31" customFormat="1" spans="1:9">
      <c r="A220" s="34">
        <v>18340</v>
      </c>
      <c r="B220" s="52" t="s">
        <v>301</v>
      </c>
      <c r="C220" s="52">
        <v>3</v>
      </c>
      <c r="D220" s="52">
        <v>2</v>
      </c>
      <c r="E220" s="52" t="s">
        <v>301</v>
      </c>
      <c r="F2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0" s="34" t="s">
        <v>664</v>
      </c>
      <c r="H220" s="52" t="s">
        <v>300</v>
      </c>
      <c r="I220" s="52" t="s">
        <v>23</v>
      </c>
    </row>
    <row r="221" s="31" customFormat="1" spans="1:9">
      <c r="A221" s="34">
        <v>18341</v>
      </c>
      <c r="B221" s="52" t="s">
        <v>301</v>
      </c>
      <c r="C221" s="52"/>
      <c r="D221" s="52"/>
      <c r="E221" s="52" t="s">
        <v>792</v>
      </c>
      <c r="F2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1" s="34" t="s">
        <v>686</v>
      </c>
      <c r="H221" s="52" t="s">
        <v>300</v>
      </c>
      <c r="I221" s="52" t="s">
        <v>23</v>
      </c>
    </row>
    <row r="222" s="31" customFormat="1" spans="1:9">
      <c r="A222" s="34">
        <v>18342</v>
      </c>
      <c r="B222" s="52" t="s">
        <v>310</v>
      </c>
      <c r="C222" s="52">
        <v>3</v>
      </c>
      <c r="D222" s="52">
        <v>2</v>
      </c>
      <c r="E222" s="52" t="s">
        <v>310</v>
      </c>
      <c r="F2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2" s="34" t="s">
        <v>664</v>
      </c>
      <c r="H222" s="52" t="s">
        <v>202</v>
      </c>
      <c r="I222" s="52" t="s">
        <v>23</v>
      </c>
    </row>
    <row r="223" s="31" customFormat="1" spans="1:9">
      <c r="A223" s="34">
        <v>18343</v>
      </c>
      <c r="B223" s="52" t="s">
        <v>310</v>
      </c>
      <c r="C223" s="52"/>
      <c r="D223" s="52"/>
      <c r="E223" s="52" t="s">
        <v>793</v>
      </c>
      <c r="F2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3" s="34" t="s">
        <v>665</v>
      </c>
      <c r="H223" s="52" t="s">
        <v>202</v>
      </c>
      <c r="I223" s="52" t="s">
        <v>23</v>
      </c>
    </row>
    <row r="224" s="31" customFormat="1" spans="1:9">
      <c r="A224" s="34">
        <v>18344</v>
      </c>
      <c r="B224" s="52" t="s">
        <v>314</v>
      </c>
      <c r="C224" s="52">
        <v>2</v>
      </c>
      <c r="D224" s="52">
        <v>2</v>
      </c>
      <c r="E224" s="52" t="s">
        <v>314</v>
      </c>
      <c r="F2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4" s="34" t="s">
        <v>664</v>
      </c>
      <c r="H224" s="52" t="s">
        <v>251</v>
      </c>
      <c r="I224" s="52" t="s">
        <v>23</v>
      </c>
    </row>
    <row r="225" s="31" customFormat="1" spans="1:9">
      <c r="A225" s="34">
        <v>18345</v>
      </c>
      <c r="B225" s="52" t="s">
        <v>314</v>
      </c>
      <c r="C225" s="52"/>
      <c r="D225" s="52"/>
      <c r="E225" s="52" t="s">
        <v>794</v>
      </c>
      <c r="F2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5" s="34" t="s">
        <v>669</v>
      </c>
      <c r="H225" s="52" t="s">
        <v>251</v>
      </c>
      <c r="I225" s="52" t="s">
        <v>23</v>
      </c>
    </row>
    <row r="226" s="31" customFormat="1" spans="1:9">
      <c r="A226" s="34">
        <v>18346</v>
      </c>
      <c r="B226" s="52" t="s">
        <v>252</v>
      </c>
      <c r="C226" s="52">
        <v>5</v>
      </c>
      <c r="D226" s="52">
        <v>5</v>
      </c>
      <c r="E226" s="52" t="s">
        <v>252</v>
      </c>
      <c r="F2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6" s="34" t="s">
        <v>664</v>
      </c>
      <c r="H226" s="52" t="s">
        <v>251</v>
      </c>
      <c r="I226" s="52" t="s">
        <v>23</v>
      </c>
    </row>
    <row r="227" s="31" customFormat="1" spans="1:9">
      <c r="A227" s="34">
        <v>18347</v>
      </c>
      <c r="B227" s="52" t="s">
        <v>252</v>
      </c>
      <c r="C227" s="52"/>
      <c r="D227" s="52"/>
      <c r="E227" s="52" t="s">
        <v>795</v>
      </c>
      <c r="F2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7" s="34" t="s">
        <v>686</v>
      </c>
      <c r="H227" s="52" t="s">
        <v>251</v>
      </c>
      <c r="I227" s="52" t="s">
        <v>23</v>
      </c>
    </row>
    <row r="228" s="31" customFormat="1" spans="1:9">
      <c r="A228" s="34">
        <v>18348</v>
      </c>
      <c r="B228" s="52" t="s">
        <v>252</v>
      </c>
      <c r="C228" s="52"/>
      <c r="D228" s="52"/>
      <c r="E228" s="52" t="s">
        <v>796</v>
      </c>
      <c r="F2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8" s="34" t="s">
        <v>686</v>
      </c>
      <c r="H228" s="52" t="s">
        <v>251</v>
      </c>
      <c r="I228" s="52" t="s">
        <v>23</v>
      </c>
    </row>
    <row r="229" s="31" customFormat="1" spans="1:9">
      <c r="A229" s="34">
        <v>18349</v>
      </c>
      <c r="B229" s="52" t="s">
        <v>252</v>
      </c>
      <c r="C229" s="52"/>
      <c r="D229" s="52"/>
      <c r="E229" s="52" t="s">
        <v>797</v>
      </c>
      <c r="F2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9" s="34" t="s">
        <v>686</v>
      </c>
      <c r="H229" s="52" t="s">
        <v>251</v>
      </c>
      <c r="I229" s="52" t="s">
        <v>23</v>
      </c>
    </row>
    <row r="230" s="31" customFormat="1" spans="1:9">
      <c r="A230" s="34">
        <v>18350</v>
      </c>
      <c r="B230" s="52" t="s">
        <v>252</v>
      </c>
      <c r="C230" s="52"/>
      <c r="D230" s="52"/>
      <c r="E230" s="52" t="s">
        <v>798</v>
      </c>
      <c r="F2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0" s="34" t="s">
        <v>686</v>
      </c>
      <c r="H230" s="52" t="s">
        <v>251</v>
      </c>
      <c r="I230" s="52" t="s">
        <v>23</v>
      </c>
    </row>
    <row r="231" s="31" customFormat="1" spans="1:9">
      <c r="A231" s="34">
        <v>18351</v>
      </c>
      <c r="B231" s="52" t="s">
        <v>36</v>
      </c>
      <c r="C231" s="52">
        <v>1</v>
      </c>
      <c r="D231" s="52">
        <v>1</v>
      </c>
      <c r="E231" s="52" t="s">
        <v>36</v>
      </c>
      <c r="F2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1" s="34" t="s">
        <v>664</v>
      </c>
      <c r="H231" s="52" t="s">
        <v>35</v>
      </c>
      <c r="I231" s="52" t="s">
        <v>23</v>
      </c>
    </row>
    <row r="232" s="31" customFormat="1" spans="1:9">
      <c r="A232" s="34">
        <v>18352</v>
      </c>
      <c r="B232" s="52" t="s">
        <v>181</v>
      </c>
      <c r="C232" s="52">
        <v>1</v>
      </c>
      <c r="D232" s="52">
        <v>1</v>
      </c>
      <c r="E232" s="52" t="s">
        <v>181</v>
      </c>
      <c r="F2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2" s="34" t="s">
        <v>664</v>
      </c>
      <c r="H232" s="52" t="s">
        <v>180</v>
      </c>
      <c r="I232" s="52" t="s">
        <v>23</v>
      </c>
    </row>
    <row r="233" s="31" customFormat="1" spans="1:9">
      <c r="A233" s="34">
        <v>18353</v>
      </c>
      <c r="B233" s="52" t="s">
        <v>285</v>
      </c>
      <c r="C233" s="52">
        <v>2</v>
      </c>
      <c r="D233" s="52">
        <v>1</v>
      </c>
      <c r="E233" s="52" t="s">
        <v>285</v>
      </c>
      <c r="F2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3" s="34" t="s">
        <v>664</v>
      </c>
      <c r="H233" s="52" t="s">
        <v>177</v>
      </c>
      <c r="I233" s="52" t="s">
        <v>23</v>
      </c>
    </row>
    <row r="234" s="31" customFormat="1" spans="1:9">
      <c r="A234" s="34">
        <v>18354</v>
      </c>
      <c r="B234" s="52" t="s">
        <v>167</v>
      </c>
      <c r="C234" s="52">
        <v>2</v>
      </c>
      <c r="D234" s="52">
        <v>2</v>
      </c>
      <c r="E234" s="52" t="s">
        <v>167</v>
      </c>
      <c r="F2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4" s="34" t="s">
        <v>664</v>
      </c>
      <c r="H234" s="52" t="s">
        <v>166</v>
      </c>
      <c r="I234" s="52" t="s">
        <v>23</v>
      </c>
    </row>
    <row r="235" s="31" customFormat="1" spans="1:9">
      <c r="A235" s="34">
        <v>18355</v>
      </c>
      <c r="B235" s="52" t="s">
        <v>167</v>
      </c>
      <c r="C235" s="52"/>
      <c r="D235" s="52"/>
      <c r="E235" s="52" t="s">
        <v>799</v>
      </c>
      <c r="F2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5" s="34" t="s">
        <v>686</v>
      </c>
      <c r="H235" s="52" t="s">
        <v>166</v>
      </c>
      <c r="I235" s="52" t="s">
        <v>23</v>
      </c>
    </row>
    <row r="236" s="31" customFormat="1" spans="1:9">
      <c r="A236" s="34">
        <v>18356</v>
      </c>
      <c r="B236" s="52" t="s">
        <v>54</v>
      </c>
      <c r="C236" s="52">
        <v>2</v>
      </c>
      <c r="D236" s="52">
        <v>2</v>
      </c>
      <c r="E236" s="52" t="s">
        <v>54</v>
      </c>
      <c r="F2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6" s="34" t="s">
        <v>664</v>
      </c>
      <c r="H236" s="52" t="s">
        <v>53</v>
      </c>
      <c r="I236" s="52" t="s">
        <v>23</v>
      </c>
    </row>
    <row r="237" s="31" customFormat="1" spans="1:9">
      <c r="A237" s="34">
        <v>18357</v>
      </c>
      <c r="B237" s="52" t="s">
        <v>54</v>
      </c>
      <c r="C237" s="52"/>
      <c r="D237" s="52"/>
      <c r="E237" s="52" t="s">
        <v>800</v>
      </c>
      <c r="F2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7" s="34" t="s">
        <v>671</v>
      </c>
      <c r="H237" s="52" t="s">
        <v>53</v>
      </c>
      <c r="I237" s="52" t="s">
        <v>23</v>
      </c>
    </row>
    <row r="238" s="31" customFormat="1" spans="1:9">
      <c r="A238" s="34">
        <v>18358</v>
      </c>
      <c r="B238" s="52" t="s">
        <v>237</v>
      </c>
      <c r="C238" s="52">
        <v>4</v>
      </c>
      <c r="D238" s="52">
        <v>3</v>
      </c>
      <c r="E238" s="52" t="s">
        <v>237</v>
      </c>
      <c r="F2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8" s="34" t="s">
        <v>664</v>
      </c>
      <c r="H238" s="52" t="s">
        <v>47</v>
      </c>
      <c r="I238" s="52" t="s">
        <v>23</v>
      </c>
    </row>
    <row r="239" s="31" customFormat="1" spans="1:9">
      <c r="A239" s="34">
        <v>18359</v>
      </c>
      <c r="B239" s="52" t="s">
        <v>237</v>
      </c>
      <c r="C239" s="52"/>
      <c r="D239" s="52"/>
      <c r="E239" s="52" t="s">
        <v>801</v>
      </c>
      <c r="F2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9" s="34" t="s">
        <v>683</v>
      </c>
      <c r="H239" s="52" t="s">
        <v>47</v>
      </c>
      <c r="I239" s="52" t="s">
        <v>23</v>
      </c>
    </row>
    <row r="240" s="31" customFormat="1" spans="1:9">
      <c r="A240" s="34">
        <v>18360</v>
      </c>
      <c r="B240" s="52" t="s">
        <v>237</v>
      </c>
      <c r="C240" s="52"/>
      <c r="D240" s="52"/>
      <c r="E240" s="52" t="s">
        <v>802</v>
      </c>
      <c r="F2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0" s="34" t="s">
        <v>665</v>
      </c>
      <c r="H240" s="52" t="s">
        <v>47</v>
      </c>
      <c r="I240" s="52" t="s">
        <v>23</v>
      </c>
    </row>
    <row r="241" s="31" customFormat="1" spans="1:9">
      <c r="A241" s="34">
        <v>18361</v>
      </c>
      <c r="B241" s="52" t="s">
        <v>199</v>
      </c>
      <c r="C241" s="52">
        <v>5</v>
      </c>
      <c r="D241" s="52">
        <v>3</v>
      </c>
      <c r="E241" s="52" t="s">
        <v>199</v>
      </c>
      <c r="F2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1" s="34" t="s">
        <v>664</v>
      </c>
      <c r="H241" s="52" t="s">
        <v>197</v>
      </c>
      <c r="I241" s="52" t="s">
        <v>23</v>
      </c>
    </row>
    <row r="242" s="31" customFormat="1" spans="1:9">
      <c r="A242" s="34">
        <v>18362</v>
      </c>
      <c r="B242" s="52" t="s">
        <v>199</v>
      </c>
      <c r="C242" s="52"/>
      <c r="D242" s="52"/>
      <c r="E242" s="52" t="s">
        <v>803</v>
      </c>
      <c r="F2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2" s="34" t="s">
        <v>665</v>
      </c>
      <c r="H242" s="52" t="s">
        <v>197</v>
      </c>
      <c r="I242" s="52" t="s">
        <v>23</v>
      </c>
    </row>
    <row r="243" s="31" customFormat="1" spans="1:9">
      <c r="A243" s="34">
        <v>18363</v>
      </c>
      <c r="B243" s="52" t="s">
        <v>199</v>
      </c>
      <c r="C243" s="52"/>
      <c r="D243" s="52"/>
      <c r="E243" s="52" t="s">
        <v>804</v>
      </c>
      <c r="F2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3" s="34" t="s">
        <v>683</v>
      </c>
      <c r="H243" s="52" t="s">
        <v>197</v>
      </c>
      <c r="I243" s="52" t="s">
        <v>23</v>
      </c>
    </row>
    <row r="244" s="31" customFormat="1" spans="1:9">
      <c r="A244" s="34">
        <v>18364</v>
      </c>
      <c r="B244" s="52" t="s">
        <v>26</v>
      </c>
      <c r="C244" s="52">
        <v>5</v>
      </c>
      <c r="D244" s="52">
        <v>4</v>
      </c>
      <c r="E244" s="52" t="s">
        <v>26</v>
      </c>
      <c r="F2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4" s="34" t="s">
        <v>664</v>
      </c>
      <c r="H244" s="52" t="s">
        <v>25</v>
      </c>
      <c r="I244" s="52" t="s">
        <v>23</v>
      </c>
    </row>
    <row r="245" s="31" customFormat="1" spans="1:9">
      <c r="A245" s="34">
        <v>18365</v>
      </c>
      <c r="B245" s="52" t="s">
        <v>26</v>
      </c>
      <c r="C245" s="52"/>
      <c r="D245" s="52"/>
      <c r="E245" s="52" t="s">
        <v>805</v>
      </c>
      <c r="F2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5" s="34" t="s">
        <v>686</v>
      </c>
      <c r="H245" s="52" t="s">
        <v>25</v>
      </c>
      <c r="I245" s="52" t="s">
        <v>23</v>
      </c>
    </row>
    <row r="246" s="31" customFormat="1" spans="1:9">
      <c r="A246" s="34">
        <v>18366</v>
      </c>
      <c r="B246" s="52" t="s">
        <v>26</v>
      </c>
      <c r="C246" s="52"/>
      <c r="D246" s="52"/>
      <c r="E246" s="52" t="s">
        <v>806</v>
      </c>
      <c r="F2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6" s="34" t="s">
        <v>686</v>
      </c>
      <c r="H246" s="52" t="s">
        <v>25</v>
      </c>
      <c r="I246" s="52" t="s">
        <v>23</v>
      </c>
    </row>
    <row r="247" s="31" customFormat="1" spans="1:9">
      <c r="A247" s="34">
        <v>18367</v>
      </c>
      <c r="B247" s="52" t="s">
        <v>26</v>
      </c>
      <c r="C247" s="52"/>
      <c r="D247" s="52"/>
      <c r="E247" s="52" t="s">
        <v>807</v>
      </c>
      <c r="F2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7" s="34" t="s">
        <v>686</v>
      </c>
      <c r="H247" s="52" t="s">
        <v>25</v>
      </c>
      <c r="I247" s="52" t="s">
        <v>23</v>
      </c>
    </row>
    <row r="248" s="31" customFormat="1" spans="1:9">
      <c r="A248" s="34">
        <v>18368</v>
      </c>
      <c r="B248" s="52" t="s">
        <v>255</v>
      </c>
      <c r="C248" s="52">
        <v>2</v>
      </c>
      <c r="D248" s="52">
        <v>1</v>
      </c>
      <c r="E248" s="52" t="s">
        <v>255</v>
      </c>
      <c r="F2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8" s="34" t="s">
        <v>664</v>
      </c>
      <c r="H248" s="52" t="s">
        <v>254</v>
      </c>
      <c r="I248" s="52" t="s">
        <v>23</v>
      </c>
    </row>
    <row r="249" s="31" customFormat="1" spans="1:9">
      <c r="A249" s="34">
        <v>18369</v>
      </c>
      <c r="B249" s="52" t="s">
        <v>319</v>
      </c>
      <c r="C249" s="52">
        <v>5</v>
      </c>
      <c r="D249" s="52">
        <v>3</v>
      </c>
      <c r="E249" s="52" t="s">
        <v>319</v>
      </c>
      <c r="F2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9" s="34" t="s">
        <v>664</v>
      </c>
      <c r="H249" s="52" t="s">
        <v>81</v>
      </c>
      <c r="I249" s="52" t="s">
        <v>23</v>
      </c>
    </row>
    <row r="250" s="31" customFormat="1" spans="1:9">
      <c r="A250" s="34">
        <v>18370</v>
      </c>
      <c r="B250" s="52" t="s">
        <v>319</v>
      </c>
      <c r="C250" s="52"/>
      <c r="D250" s="52"/>
      <c r="E250" s="52" t="s">
        <v>808</v>
      </c>
      <c r="F2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0" s="34" t="s">
        <v>686</v>
      </c>
      <c r="H250" s="52" t="s">
        <v>81</v>
      </c>
      <c r="I250" s="52" t="s">
        <v>23</v>
      </c>
    </row>
    <row r="251" s="31" customFormat="1" spans="1:9">
      <c r="A251" s="34">
        <v>18371</v>
      </c>
      <c r="B251" s="52" t="s">
        <v>319</v>
      </c>
      <c r="C251" s="52"/>
      <c r="D251" s="52"/>
      <c r="E251" s="52" t="s">
        <v>809</v>
      </c>
      <c r="F2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1" s="34" t="s">
        <v>686</v>
      </c>
      <c r="H251" s="52" t="s">
        <v>81</v>
      </c>
      <c r="I251" s="52" t="s">
        <v>23</v>
      </c>
    </row>
    <row r="252" s="31" customFormat="1" spans="1:9">
      <c r="A252" s="34">
        <v>18372</v>
      </c>
      <c r="B252" s="52" t="s">
        <v>186</v>
      </c>
      <c r="C252" s="52">
        <v>4</v>
      </c>
      <c r="D252" s="52">
        <v>1</v>
      </c>
      <c r="E252" s="52" t="s">
        <v>186</v>
      </c>
      <c r="F2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2" s="34" t="s">
        <v>664</v>
      </c>
      <c r="H252" s="52" t="s">
        <v>126</v>
      </c>
      <c r="I252" s="52" t="s">
        <v>23</v>
      </c>
    </row>
    <row r="253" s="31" customFormat="1" spans="1:9">
      <c r="A253" s="34">
        <v>18373</v>
      </c>
      <c r="B253" s="52" t="s">
        <v>259</v>
      </c>
      <c r="C253" s="52">
        <v>6</v>
      </c>
      <c r="D253" s="52">
        <v>4</v>
      </c>
      <c r="E253" s="52" t="s">
        <v>259</v>
      </c>
      <c r="F2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3" s="34" t="s">
        <v>664</v>
      </c>
      <c r="H253" s="52" t="s">
        <v>257</v>
      </c>
      <c r="I253" s="52" t="s">
        <v>23</v>
      </c>
    </row>
    <row r="254" s="31" customFormat="1" spans="1:9">
      <c r="A254" s="34">
        <v>18374</v>
      </c>
      <c r="B254" s="52" t="s">
        <v>259</v>
      </c>
      <c r="C254" s="52"/>
      <c r="D254" s="52"/>
      <c r="E254" s="52" t="s">
        <v>810</v>
      </c>
      <c r="F2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4" s="34" t="s">
        <v>686</v>
      </c>
      <c r="H254" s="52" t="s">
        <v>257</v>
      </c>
      <c r="I254" s="52" t="s">
        <v>23</v>
      </c>
    </row>
    <row r="255" s="31" customFormat="1" spans="1:9">
      <c r="A255" s="34">
        <v>18375</v>
      </c>
      <c r="B255" s="52" t="s">
        <v>259</v>
      </c>
      <c r="C255" s="52"/>
      <c r="D255" s="52"/>
      <c r="E255" s="52" t="s">
        <v>811</v>
      </c>
      <c r="F2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5" s="34" t="s">
        <v>671</v>
      </c>
      <c r="H255" s="52" t="s">
        <v>257</v>
      </c>
      <c r="I255" s="52" t="s">
        <v>23</v>
      </c>
    </row>
    <row r="256" s="31" customFormat="1" spans="1:9">
      <c r="A256" s="34">
        <v>18376</v>
      </c>
      <c r="B256" s="52" t="s">
        <v>259</v>
      </c>
      <c r="C256" s="52"/>
      <c r="D256" s="52"/>
      <c r="E256" s="52" t="s">
        <v>260</v>
      </c>
      <c r="F2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6" s="34" t="s">
        <v>686</v>
      </c>
      <c r="H256" s="52" t="s">
        <v>257</v>
      </c>
      <c r="I256" s="52" t="s">
        <v>23</v>
      </c>
    </row>
    <row r="257" s="31" customFormat="1" spans="1:9">
      <c r="A257" s="34">
        <v>18377</v>
      </c>
      <c r="B257" s="52" t="s">
        <v>76</v>
      </c>
      <c r="C257" s="52">
        <v>1</v>
      </c>
      <c r="D257" s="52">
        <v>1</v>
      </c>
      <c r="E257" s="52" t="s">
        <v>76</v>
      </c>
      <c r="F2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7" s="34" t="s">
        <v>664</v>
      </c>
      <c r="H257" s="52" t="s">
        <v>75</v>
      </c>
      <c r="I257" s="52" t="s">
        <v>23</v>
      </c>
    </row>
    <row r="258" s="31" customFormat="1" spans="1:9">
      <c r="A258" s="34">
        <v>18378</v>
      </c>
      <c r="B258" s="52" t="s">
        <v>127</v>
      </c>
      <c r="C258" s="52">
        <v>2</v>
      </c>
      <c r="D258" s="52">
        <v>2</v>
      </c>
      <c r="E258" s="52" t="s">
        <v>127</v>
      </c>
      <c r="F2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8" s="34" t="s">
        <v>664</v>
      </c>
      <c r="H258" s="52" t="s">
        <v>126</v>
      </c>
      <c r="I258" s="52" t="s">
        <v>23</v>
      </c>
    </row>
    <row r="259" s="31" customFormat="1" spans="1:9">
      <c r="A259" s="34">
        <v>18379</v>
      </c>
      <c r="B259" s="52" t="s">
        <v>127</v>
      </c>
      <c r="C259" s="52"/>
      <c r="D259" s="52"/>
      <c r="E259" s="52" t="s">
        <v>812</v>
      </c>
      <c r="F2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9" s="34" t="s">
        <v>686</v>
      </c>
      <c r="H259" s="52" t="s">
        <v>126</v>
      </c>
      <c r="I259" s="52" t="s">
        <v>23</v>
      </c>
    </row>
    <row r="260" s="31" customFormat="1" spans="1:9">
      <c r="A260" s="34">
        <v>18380</v>
      </c>
      <c r="B260" s="52" t="s">
        <v>334</v>
      </c>
      <c r="C260" s="52">
        <v>4</v>
      </c>
      <c r="D260" s="52">
        <v>3</v>
      </c>
      <c r="E260" s="52" t="s">
        <v>334</v>
      </c>
      <c r="F2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0" s="34" t="s">
        <v>664</v>
      </c>
      <c r="H260" s="52" t="s">
        <v>333</v>
      </c>
      <c r="I260" s="52" t="s">
        <v>23</v>
      </c>
    </row>
    <row r="261" s="31" customFormat="1" spans="1:9">
      <c r="A261" s="34">
        <v>18381</v>
      </c>
      <c r="B261" s="52" t="s">
        <v>334</v>
      </c>
      <c r="C261" s="52"/>
      <c r="D261" s="52"/>
      <c r="E261" s="52" t="s">
        <v>813</v>
      </c>
      <c r="F2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1" s="34" t="s">
        <v>683</v>
      </c>
      <c r="H261" s="52" t="s">
        <v>333</v>
      </c>
      <c r="I261" s="52" t="s">
        <v>23</v>
      </c>
    </row>
    <row r="262" s="31" customFormat="1" spans="1:9">
      <c r="A262" s="34">
        <v>18382</v>
      </c>
      <c r="B262" s="52" t="s">
        <v>334</v>
      </c>
      <c r="C262" s="52"/>
      <c r="D262" s="52"/>
      <c r="E262" s="52" t="s">
        <v>814</v>
      </c>
      <c r="F2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2" s="34" t="s">
        <v>674</v>
      </c>
      <c r="H262" s="52" t="s">
        <v>333</v>
      </c>
      <c r="I262" s="52" t="s">
        <v>23</v>
      </c>
    </row>
    <row r="263" s="31" customFormat="1" spans="1:9">
      <c r="A263" s="34">
        <v>18383</v>
      </c>
      <c r="B263" s="52" t="s">
        <v>154</v>
      </c>
      <c r="C263" s="52">
        <v>1</v>
      </c>
      <c r="D263" s="52">
        <v>1</v>
      </c>
      <c r="E263" s="52" t="s">
        <v>154</v>
      </c>
      <c r="F2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3" s="34" t="s">
        <v>664</v>
      </c>
      <c r="H263" s="52" t="s">
        <v>72</v>
      </c>
      <c r="I263" s="52" t="s">
        <v>23</v>
      </c>
    </row>
    <row r="264" s="31" customFormat="1" spans="1:9">
      <c r="A264" s="34">
        <v>18384</v>
      </c>
      <c r="B264" s="52" t="s">
        <v>335</v>
      </c>
      <c r="C264" s="52">
        <v>1</v>
      </c>
      <c r="D264" s="52">
        <v>1</v>
      </c>
      <c r="E264" s="52" t="s">
        <v>335</v>
      </c>
      <c r="F2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4" s="34" t="s">
        <v>664</v>
      </c>
      <c r="H264" s="52" t="s">
        <v>81</v>
      </c>
      <c r="I264" s="52" t="s">
        <v>23</v>
      </c>
    </row>
    <row r="265" s="31" customFormat="1" spans="1:9">
      <c r="A265" s="34">
        <v>18385</v>
      </c>
      <c r="B265" s="52" t="s">
        <v>82</v>
      </c>
      <c r="C265" s="52">
        <v>3</v>
      </c>
      <c r="D265" s="52">
        <v>1</v>
      </c>
      <c r="E265" s="52" t="s">
        <v>82</v>
      </c>
      <c r="F2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5" s="34" t="s">
        <v>664</v>
      </c>
      <c r="H265" s="52" t="s">
        <v>81</v>
      </c>
      <c r="I265" s="52" t="s">
        <v>23</v>
      </c>
    </row>
    <row r="266" s="31" customFormat="1" spans="1:9">
      <c r="A266" s="34">
        <v>18386</v>
      </c>
      <c r="B266" s="52" t="s">
        <v>338</v>
      </c>
      <c r="C266" s="52">
        <v>4</v>
      </c>
      <c r="D266" s="52">
        <v>2</v>
      </c>
      <c r="E266" s="52" t="s">
        <v>338</v>
      </c>
      <c r="F2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6" s="34" t="s">
        <v>664</v>
      </c>
      <c r="H266" s="52" t="s">
        <v>337</v>
      </c>
      <c r="I266" s="52" t="s">
        <v>23</v>
      </c>
    </row>
    <row r="267" s="31" customFormat="1" spans="1:9">
      <c r="A267" s="34">
        <v>18387</v>
      </c>
      <c r="B267" s="52" t="s">
        <v>338</v>
      </c>
      <c r="C267" s="52"/>
      <c r="D267" s="52"/>
      <c r="E267" s="52" t="s">
        <v>815</v>
      </c>
      <c r="F2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7" s="34" t="s">
        <v>674</v>
      </c>
      <c r="H267" s="52" t="s">
        <v>337</v>
      </c>
      <c r="I267" s="52" t="s">
        <v>23</v>
      </c>
    </row>
    <row r="268" s="31" customFormat="1" spans="1:9">
      <c r="A268" s="34">
        <v>18388</v>
      </c>
      <c r="B268" s="52" t="s">
        <v>298</v>
      </c>
      <c r="C268" s="52">
        <v>3</v>
      </c>
      <c r="D268" s="52">
        <v>2</v>
      </c>
      <c r="E268" s="52" t="s">
        <v>298</v>
      </c>
      <c r="F2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8" s="34" t="s">
        <v>664</v>
      </c>
      <c r="H268" s="52" t="s">
        <v>126</v>
      </c>
      <c r="I268" s="52" t="s">
        <v>23</v>
      </c>
    </row>
    <row r="269" s="31" customFormat="1" spans="1:9">
      <c r="A269" s="34">
        <v>18389</v>
      </c>
      <c r="B269" s="52" t="s">
        <v>298</v>
      </c>
      <c r="C269" s="52"/>
      <c r="D269" s="52"/>
      <c r="E269" s="52" t="s">
        <v>338</v>
      </c>
      <c r="F2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9" s="34" t="s">
        <v>665</v>
      </c>
      <c r="H269" s="52" t="s">
        <v>126</v>
      </c>
      <c r="I269" s="52" t="s">
        <v>23</v>
      </c>
    </row>
    <row r="270" s="31" customFormat="1" spans="1:9">
      <c r="A270" s="34">
        <v>18390</v>
      </c>
      <c r="B270" s="52" t="s">
        <v>83</v>
      </c>
      <c r="C270" s="52">
        <v>3</v>
      </c>
      <c r="D270" s="52">
        <v>2</v>
      </c>
      <c r="E270" s="52" t="s">
        <v>83</v>
      </c>
      <c r="F2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0" s="34" t="s">
        <v>664</v>
      </c>
      <c r="H270" s="52" t="s">
        <v>81</v>
      </c>
      <c r="I270" s="52" t="s">
        <v>23</v>
      </c>
    </row>
    <row r="271" s="31" customFormat="1" spans="1:9">
      <c r="A271" s="34">
        <v>18391</v>
      </c>
      <c r="B271" s="52" t="s">
        <v>83</v>
      </c>
      <c r="C271" s="52"/>
      <c r="D271" s="52"/>
      <c r="E271" s="52" t="s">
        <v>816</v>
      </c>
      <c r="F2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1" s="34" t="s">
        <v>665</v>
      </c>
      <c r="H271" s="52" t="s">
        <v>81</v>
      </c>
      <c r="I271" s="52" t="s">
        <v>23</v>
      </c>
    </row>
    <row r="272" s="31" customFormat="1" spans="1:9">
      <c r="A272" s="34">
        <v>18392</v>
      </c>
      <c r="B272" s="52" t="s">
        <v>260</v>
      </c>
      <c r="C272" s="52">
        <v>7</v>
      </c>
      <c r="D272" s="52">
        <v>4</v>
      </c>
      <c r="E272" s="52" t="s">
        <v>260</v>
      </c>
      <c r="F2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2" s="34" t="s">
        <v>664</v>
      </c>
      <c r="H272" s="52" t="s">
        <v>257</v>
      </c>
      <c r="I272" s="52" t="s">
        <v>23</v>
      </c>
    </row>
    <row r="273" s="31" customFormat="1" spans="1:9">
      <c r="A273" s="34">
        <v>18393</v>
      </c>
      <c r="B273" s="52" t="s">
        <v>260</v>
      </c>
      <c r="C273" s="52"/>
      <c r="D273" s="52"/>
      <c r="E273" s="52" t="s">
        <v>817</v>
      </c>
      <c r="F2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3" s="34" t="s">
        <v>674</v>
      </c>
      <c r="H273" s="52" t="s">
        <v>257</v>
      </c>
      <c r="I273" s="52" t="s">
        <v>23</v>
      </c>
    </row>
    <row r="274" s="31" customFormat="1" spans="1:9">
      <c r="A274" s="34">
        <v>18394</v>
      </c>
      <c r="B274" s="52" t="s">
        <v>260</v>
      </c>
      <c r="C274" s="52"/>
      <c r="D274" s="52"/>
      <c r="E274" s="52" t="s">
        <v>818</v>
      </c>
      <c r="F2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4" s="34" t="s">
        <v>665</v>
      </c>
      <c r="H274" s="52" t="s">
        <v>257</v>
      </c>
      <c r="I274" s="52" t="s">
        <v>23</v>
      </c>
    </row>
    <row r="275" s="31" customFormat="1" spans="1:9">
      <c r="A275" s="34">
        <v>18395</v>
      </c>
      <c r="B275" s="52" t="s">
        <v>260</v>
      </c>
      <c r="C275" s="52"/>
      <c r="D275" s="52"/>
      <c r="E275" s="52" t="s">
        <v>819</v>
      </c>
      <c r="F2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5" s="34" t="s">
        <v>665</v>
      </c>
      <c r="H275" s="52" t="s">
        <v>257</v>
      </c>
      <c r="I275" s="52" t="s">
        <v>23</v>
      </c>
    </row>
    <row r="276" s="31" customFormat="1" spans="1:9">
      <c r="A276" s="34">
        <v>18396</v>
      </c>
      <c r="B276" s="52" t="s">
        <v>340</v>
      </c>
      <c r="C276" s="52">
        <v>4</v>
      </c>
      <c r="D276" s="52">
        <v>4</v>
      </c>
      <c r="E276" s="52" t="s">
        <v>340</v>
      </c>
      <c r="F2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6" s="34" t="s">
        <v>664</v>
      </c>
      <c r="H276" s="52" t="s">
        <v>72</v>
      </c>
      <c r="I276" s="52" t="s">
        <v>23</v>
      </c>
    </row>
    <row r="277" s="31" customFormat="1" spans="1:9">
      <c r="A277" s="34">
        <v>18397</v>
      </c>
      <c r="B277" s="52" t="s">
        <v>340</v>
      </c>
      <c r="C277" s="52"/>
      <c r="D277" s="52"/>
      <c r="E277" s="52" t="s">
        <v>820</v>
      </c>
      <c r="F2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7" s="34" t="s">
        <v>683</v>
      </c>
      <c r="H277" s="52" t="s">
        <v>72</v>
      </c>
      <c r="I277" s="52" t="s">
        <v>23</v>
      </c>
    </row>
    <row r="278" s="31" customFormat="1" spans="1:9">
      <c r="A278" s="34">
        <v>18398</v>
      </c>
      <c r="B278" s="52" t="s">
        <v>340</v>
      </c>
      <c r="C278" s="52"/>
      <c r="D278" s="52"/>
      <c r="E278" s="52" t="s">
        <v>821</v>
      </c>
      <c r="F2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8" s="34" t="s">
        <v>674</v>
      </c>
      <c r="H278" s="52" t="s">
        <v>72</v>
      </c>
      <c r="I278" s="52" t="s">
        <v>23</v>
      </c>
    </row>
    <row r="279" s="31" customFormat="1" spans="1:9">
      <c r="A279" s="34">
        <v>18399</v>
      </c>
      <c r="B279" s="52" t="s">
        <v>340</v>
      </c>
      <c r="C279" s="52"/>
      <c r="D279" s="52"/>
      <c r="E279" s="52" t="s">
        <v>822</v>
      </c>
      <c r="F2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9" s="34" t="s">
        <v>665</v>
      </c>
      <c r="H279" s="52" t="s">
        <v>72</v>
      </c>
      <c r="I279" s="52" t="s">
        <v>23</v>
      </c>
    </row>
    <row r="280" s="31" customFormat="1" spans="1:9">
      <c r="A280" s="34">
        <v>18400</v>
      </c>
      <c r="B280" s="52" t="s">
        <v>272</v>
      </c>
      <c r="C280" s="52">
        <v>4</v>
      </c>
      <c r="D280" s="52">
        <v>1</v>
      </c>
      <c r="E280" s="52" t="s">
        <v>272</v>
      </c>
      <c r="F2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0" s="34" t="s">
        <v>664</v>
      </c>
      <c r="H280" s="52" t="s">
        <v>271</v>
      </c>
      <c r="I280" s="52" t="s">
        <v>23</v>
      </c>
    </row>
    <row r="281" s="31" customFormat="1" spans="1:9">
      <c r="A281" s="34">
        <v>18401</v>
      </c>
      <c r="B281" s="52" t="s">
        <v>258</v>
      </c>
      <c r="C281" s="52">
        <v>5</v>
      </c>
      <c r="D281" s="52">
        <v>2</v>
      </c>
      <c r="E281" s="52" t="s">
        <v>258</v>
      </c>
      <c r="F2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1" s="34" t="s">
        <v>664</v>
      </c>
      <c r="H281" s="52" t="s">
        <v>257</v>
      </c>
      <c r="I281" s="52" t="s">
        <v>23</v>
      </c>
    </row>
    <row r="282" s="31" customFormat="1" spans="1:9">
      <c r="A282" s="34">
        <v>18402</v>
      </c>
      <c r="B282" s="52" t="s">
        <v>258</v>
      </c>
      <c r="C282" s="52"/>
      <c r="D282" s="52"/>
      <c r="E282" s="52" t="s">
        <v>823</v>
      </c>
      <c r="F2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2" s="34" t="s">
        <v>667</v>
      </c>
      <c r="H282" s="52" t="s">
        <v>257</v>
      </c>
      <c r="I282" s="52" t="s">
        <v>23</v>
      </c>
    </row>
    <row r="283" s="31" customFormat="1" spans="1:9">
      <c r="A283" s="34">
        <v>18403</v>
      </c>
      <c r="B283" s="52" t="s">
        <v>170</v>
      </c>
      <c r="C283" s="52">
        <v>4</v>
      </c>
      <c r="D283" s="52">
        <v>2</v>
      </c>
      <c r="E283" s="52" t="s">
        <v>170</v>
      </c>
      <c r="F2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3" s="34" t="s">
        <v>664</v>
      </c>
      <c r="H283" s="52" t="s">
        <v>169</v>
      </c>
      <c r="I283" s="52" t="s">
        <v>23</v>
      </c>
    </row>
    <row r="284" s="31" customFormat="1" spans="1:9">
      <c r="A284" s="34">
        <v>18404</v>
      </c>
      <c r="B284" s="52" t="s">
        <v>170</v>
      </c>
      <c r="C284" s="52"/>
      <c r="D284" s="52"/>
      <c r="E284" s="52" t="s">
        <v>824</v>
      </c>
      <c r="F2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4" s="34" t="s">
        <v>671</v>
      </c>
      <c r="H284" s="52" t="s">
        <v>169</v>
      </c>
      <c r="I284" s="52" t="s">
        <v>23</v>
      </c>
    </row>
    <row r="285" s="31" customFormat="1" spans="1:9">
      <c r="A285" s="34">
        <v>18405</v>
      </c>
      <c r="B285" s="52" t="s">
        <v>344</v>
      </c>
      <c r="C285" s="52">
        <v>2</v>
      </c>
      <c r="D285" s="52">
        <v>1</v>
      </c>
      <c r="E285" s="52" t="s">
        <v>344</v>
      </c>
      <c r="F2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5" s="34" t="s">
        <v>664</v>
      </c>
      <c r="H285" s="52" t="s">
        <v>98</v>
      </c>
      <c r="I285" s="52" t="s">
        <v>23</v>
      </c>
    </row>
    <row r="286" s="31" customFormat="1" spans="1:9">
      <c r="A286" s="34">
        <v>18406</v>
      </c>
      <c r="B286" s="52" t="s">
        <v>136</v>
      </c>
      <c r="C286" s="52">
        <v>4</v>
      </c>
      <c r="D286" s="52">
        <v>2</v>
      </c>
      <c r="E286" s="52" t="s">
        <v>136</v>
      </c>
      <c r="F2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6" s="34" t="s">
        <v>664</v>
      </c>
      <c r="H286" s="52" t="s">
        <v>135</v>
      </c>
      <c r="I286" s="52" t="s">
        <v>23</v>
      </c>
    </row>
    <row r="287" s="31" customFormat="1" spans="1:9">
      <c r="A287" s="34">
        <v>18407</v>
      </c>
      <c r="B287" s="52" t="s">
        <v>136</v>
      </c>
      <c r="C287" s="52"/>
      <c r="D287" s="52"/>
      <c r="E287" s="52" t="s">
        <v>825</v>
      </c>
      <c r="F2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7" s="34" t="s">
        <v>686</v>
      </c>
      <c r="H287" s="52" t="s">
        <v>135</v>
      </c>
      <c r="I287" s="52" t="s">
        <v>23</v>
      </c>
    </row>
    <row r="288" s="31" customFormat="1" spans="1:9">
      <c r="A288" s="34">
        <v>18408</v>
      </c>
      <c r="B288" s="52" t="s">
        <v>347</v>
      </c>
      <c r="C288" s="52">
        <v>5</v>
      </c>
      <c r="D288" s="52">
        <v>5</v>
      </c>
      <c r="E288" s="52" t="s">
        <v>347</v>
      </c>
      <c r="F2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8" s="34" t="s">
        <v>664</v>
      </c>
      <c r="H288" s="52" t="s">
        <v>346</v>
      </c>
      <c r="I288" s="52" t="s">
        <v>23</v>
      </c>
    </row>
    <row r="289" s="31" customFormat="1" spans="1:9">
      <c r="A289" s="34">
        <v>18409</v>
      </c>
      <c r="B289" s="52" t="s">
        <v>347</v>
      </c>
      <c r="C289" s="52"/>
      <c r="D289" s="52"/>
      <c r="E289" s="52" t="s">
        <v>826</v>
      </c>
      <c r="F2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9" s="34" t="s">
        <v>674</v>
      </c>
      <c r="H289" s="52" t="s">
        <v>346</v>
      </c>
      <c r="I289" s="52" t="s">
        <v>23</v>
      </c>
    </row>
    <row r="290" s="31" customFormat="1" spans="1:9">
      <c r="A290" s="34">
        <v>18410</v>
      </c>
      <c r="B290" s="52" t="s">
        <v>347</v>
      </c>
      <c r="C290" s="52"/>
      <c r="D290" s="52"/>
      <c r="E290" s="52" t="s">
        <v>827</v>
      </c>
      <c r="F2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0" s="34" t="s">
        <v>665</v>
      </c>
      <c r="H290" s="52" t="s">
        <v>346</v>
      </c>
      <c r="I290" s="52" t="s">
        <v>23</v>
      </c>
    </row>
    <row r="291" s="31" customFormat="1" spans="1:9">
      <c r="A291" s="34">
        <v>18411</v>
      </c>
      <c r="B291" s="52" t="s">
        <v>347</v>
      </c>
      <c r="C291" s="52"/>
      <c r="D291" s="52"/>
      <c r="E291" s="52" t="s">
        <v>828</v>
      </c>
      <c r="F2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1" s="34" t="s">
        <v>671</v>
      </c>
      <c r="H291" s="52" t="s">
        <v>346</v>
      </c>
      <c r="I291" s="52" t="s">
        <v>23</v>
      </c>
    </row>
    <row r="292" s="31" customFormat="1" spans="1:9">
      <c r="A292" s="34">
        <v>18412</v>
      </c>
      <c r="B292" s="52" t="s">
        <v>347</v>
      </c>
      <c r="C292" s="52"/>
      <c r="D292" s="52"/>
      <c r="E292" s="52" t="s">
        <v>829</v>
      </c>
      <c r="F2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2" s="34" t="s">
        <v>674</v>
      </c>
      <c r="H292" s="52" t="s">
        <v>346</v>
      </c>
      <c r="I292" s="52" t="s">
        <v>23</v>
      </c>
    </row>
    <row r="293" s="31" customFormat="1" spans="1:9">
      <c r="A293" s="34">
        <v>18413</v>
      </c>
      <c r="B293" s="52" t="s">
        <v>220</v>
      </c>
      <c r="C293" s="52">
        <v>6</v>
      </c>
      <c r="D293" s="52">
        <v>2</v>
      </c>
      <c r="E293" s="52" t="s">
        <v>220</v>
      </c>
      <c r="F2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3" s="34" t="s">
        <v>664</v>
      </c>
      <c r="H293" s="52" t="s">
        <v>219</v>
      </c>
      <c r="I293" s="52" t="s">
        <v>23</v>
      </c>
    </row>
    <row r="294" s="31" customFormat="1" spans="1:9">
      <c r="A294" s="34">
        <v>18414</v>
      </c>
      <c r="B294" s="52" t="s">
        <v>220</v>
      </c>
      <c r="C294" s="52"/>
      <c r="D294" s="52"/>
      <c r="E294" s="52" t="s">
        <v>830</v>
      </c>
      <c r="F2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4" s="34" t="s">
        <v>674</v>
      </c>
      <c r="H294" s="52" t="s">
        <v>219</v>
      </c>
      <c r="I294" s="52" t="s">
        <v>23</v>
      </c>
    </row>
    <row r="295" s="31" customFormat="1" spans="1:9">
      <c r="A295" s="34">
        <v>18415</v>
      </c>
      <c r="B295" s="52" t="s">
        <v>320</v>
      </c>
      <c r="C295" s="52">
        <v>2</v>
      </c>
      <c r="D295" s="52">
        <v>1</v>
      </c>
      <c r="E295" s="52" t="s">
        <v>320</v>
      </c>
      <c r="F2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5" s="34" t="s">
        <v>664</v>
      </c>
      <c r="H295" s="52" t="s">
        <v>101</v>
      </c>
      <c r="I295" s="52" t="s">
        <v>23</v>
      </c>
    </row>
    <row r="296" s="31" customFormat="1" spans="1:9">
      <c r="A296" s="34">
        <v>18416</v>
      </c>
      <c r="B296" s="52" t="s">
        <v>223</v>
      </c>
      <c r="C296" s="52">
        <v>7</v>
      </c>
      <c r="D296" s="52">
        <v>2</v>
      </c>
      <c r="E296" s="52" t="s">
        <v>223</v>
      </c>
      <c r="F2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6" s="34" t="s">
        <v>664</v>
      </c>
      <c r="H296" s="52" t="s">
        <v>222</v>
      </c>
      <c r="I296" s="52" t="s">
        <v>23</v>
      </c>
    </row>
    <row r="297" s="31" customFormat="1" spans="1:9">
      <c r="A297" s="34">
        <v>18417</v>
      </c>
      <c r="B297" s="52" t="s">
        <v>223</v>
      </c>
      <c r="C297" s="52"/>
      <c r="D297" s="52"/>
      <c r="E297" s="52" t="s">
        <v>791</v>
      </c>
      <c r="F2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7" s="34" t="s">
        <v>686</v>
      </c>
      <c r="H297" s="52" t="s">
        <v>222</v>
      </c>
      <c r="I297" s="52" t="s">
        <v>23</v>
      </c>
    </row>
    <row r="298" s="31" customFormat="1" spans="1:9">
      <c r="A298" s="34">
        <v>18418</v>
      </c>
      <c r="B298" s="52" t="s">
        <v>224</v>
      </c>
      <c r="C298" s="52">
        <v>1</v>
      </c>
      <c r="D298" s="52">
        <v>1</v>
      </c>
      <c r="E298" s="52" t="s">
        <v>224</v>
      </c>
      <c r="F2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8" s="34" t="s">
        <v>664</v>
      </c>
      <c r="H298" s="52" t="s">
        <v>95</v>
      </c>
      <c r="I298" s="52" t="s">
        <v>23</v>
      </c>
    </row>
    <row r="299" s="31" customFormat="1" spans="1:9">
      <c r="A299" s="34">
        <v>18419</v>
      </c>
      <c r="B299" s="52" t="s">
        <v>331</v>
      </c>
      <c r="C299" s="52">
        <v>2</v>
      </c>
      <c r="D299" s="52">
        <v>1</v>
      </c>
      <c r="E299" s="52" t="s">
        <v>331</v>
      </c>
      <c r="F2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9" s="34" t="s">
        <v>664</v>
      </c>
      <c r="H299" s="52" t="s">
        <v>50</v>
      </c>
      <c r="I299" s="52" t="s">
        <v>23</v>
      </c>
    </row>
    <row r="300" s="31" customFormat="1" spans="1:9">
      <c r="A300" s="34">
        <v>18420</v>
      </c>
      <c r="B300" s="52" t="s">
        <v>329</v>
      </c>
      <c r="C300" s="52">
        <v>5</v>
      </c>
      <c r="D300" s="52">
        <v>3</v>
      </c>
      <c r="E300" s="52" t="s">
        <v>329</v>
      </c>
      <c r="F3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0" s="34" t="s">
        <v>664</v>
      </c>
      <c r="H300" s="52" t="s">
        <v>831</v>
      </c>
      <c r="I300" s="52" t="s">
        <v>23</v>
      </c>
    </row>
    <row r="301" s="31" customFormat="1" spans="1:9">
      <c r="A301" s="34">
        <v>18421</v>
      </c>
      <c r="B301" s="52" t="s">
        <v>329</v>
      </c>
      <c r="C301" s="52"/>
      <c r="D301" s="52"/>
      <c r="E301" s="52" t="s">
        <v>832</v>
      </c>
      <c r="F3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1" s="34" t="s">
        <v>667</v>
      </c>
      <c r="H301" s="52" t="s">
        <v>831</v>
      </c>
      <c r="I301" s="52" t="s">
        <v>23</v>
      </c>
    </row>
    <row r="302" s="31" customFormat="1" spans="1:9">
      <c r="A302" s="34">
        <v>18422</v>
      </c>
      <c r="B302" s="52" t="s">
        <v>329</v>
      </c>
      <c r="C302" s="52"/>
      <c r="D302" s="52"/>
      <c r="E302" s="52" t="s">
        <v>833</v>
      </c>
      <c r="F3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2" s="34" t="s">
        <v>667</v>
      </c>
      <c r="H302" s="52" t="s">
        <v>831</v>
      </c>
      <c r="I302" s="52" t="s">
        <v>23</v>
      </c>
    </row>
    <row r="303" s="31" customFormat="1" spans="1:9">
      <c r="A303" s="34">
        <v>18423</v>
      </c>
      <c r="B303" s="52" t="s">
        <v>330</v>
      </c>
      <c r="C303" s="52">
        <v>3</v>
      </c>
      <c r="D303" s="52">
        <v>3</v>
      </c>
      <c r="E303" s="52" t="s">
        <v>330</v>
      </c>
      <c r="F3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3" s="34" t="s">
        <v>664</v>
      </c>
      <c r="H303" s="52" t="s">
        <v>452</v>
      </c>
      <c r="I303" s="52" t="s">
        <v>23</v>
      </c>
    </row>
    <row r="304" s="31" customFormat="1" spans="1:9">
      <c r="A304" s="34">
        <v>18424</v>
      </c>
      <c r="B304" s="52" t="s">
        <v>330</v>
      </c>
      <c r="C304" s="52"/>
      <c r="D304" s="52"/>
      <c r="E304" s="52" t="s">
        <v>834</v>
      </c>
      <c r="F3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4" s="34" t="s">
        <v>674</v>
      </c>
      <c r="H304" s="52" t="s">
        <v>452</v>
      </c>
      <c r="I304" s="52" t="s">
        <v>23</v>
      </c>
    </row>
    <row r="305" s="31" customFormat="1" spans="1:9">
      <c r="A305" s="34">
        <v>18425</v>
      </c>
      <c r="B305" s="52" t="s">
        <v>330</v>
      </c>
      <c r="C305" s="52"/>
      <c r="D305" s="52"/>
      <c r="E305" s="52" t="s">
        <v>835</v>
      </c>
      <c r="F3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5" s="34" t="s">
        <v>671</v>
      </c>
      <c r="H305" s="52" t="s">
        <v>452</v>
      </c>
      <c r="I305" s="52" t="s">
        <v>23</v>
      </c>
    </row>
    <row r="306" s="31" customFormat="1" spans="1:9">
      <c r="A306" s="34">
        <v>18426</v>
      </c>
      <c r="B306" s="52" t="s">
        <v>343</v>
      </c>
      <c r="C306" s="52">
        <v>2</v>
      </c>
      <c r="D306" s="52">
        <v>1</v>
      </c>
      <c r="E306" s="52" t="s">
        <v>343</v>
      </c>
      <c r="F3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6" s="34" t="s">
        <v>664</v>
      </c>
      <c r="H306" s="52" t="s">
        <v>342</v>
      </c>
      <c r="I306" s="52" t="s">
        <v>23</v>
      </c>
    </row>
    <row r="307" s="31" customFormat="1" spans="1:9">
      <c r="A307" s="34">
        <v>18427</v>
      </c>
      <c r="B307" s="52" t="s">
        <v>262</v>
      </c>
      <c r="C307" s="52">
        <v>4</v>
      </c>
      <c r="D307" s="52">
        <v>1</v>
      </c>
      <c r="E307" s="52" t="s">
        <v>262</v>
      </c>
      <c r="F3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7" s="34" t="s">
        <v>664</v>
      </c>
      <c r="H307" s="52" t="s">
        <v>104</v>
      </c>
      <c r="I307" s="52" t="s">
        <v>23</v>
      </c>
    </row>
    <row r="308" s="31" customFormat="1" spans="1:9">
      <c r="A308" s="34">
        <v>18428</v>
      </c>
      <c r="B308" s="52" t="s">
        <v>339</v>
      </c>
      <c r="C308" s="52">
        <v>4</v>
      </c>
      <c r="D308" s="52">
        <v>3</v>
      </c>
      <c r="E308" s="52" t="s">
        <v>339</v>
      </c>
      <c r="F3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8" s="34" t="s">
        <v>664</v>
      </c>
      <c r="H308" s="52" t="s">
        <v>104</v>
      </c>
      <c r="I308" s="52" t="s">
        <v>23</v>
      </c>
    </row>
    <row r="309" s="31" customFormat="1" spans="1:9">
      <c r="A309" s="34">
        <v>18429</v>
      </c>
      <c r="B309" s="52" t="s">
        <v>339</v>
      </c>
      <c r="C309" s="52"/>
      <c r="D309" s="52"/>
      <c r="E309" s="52" t="s">
        <v>836</v>
      </c>
      <c r="F3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9" s="34" t="s">
        <v>665</v>
      </c>
      <c r="H309" s="52" t="s">
        <v>104</v>
      </c>
      <c r="I309" s="52" t="s">
        <v>23</v>
      </c>
    </row>
    <row r="310" s="31" customFormat="1" spans="1:9">
      <c r="A310" s="34">
        <v>18430</v>
      </c>
      <c r="B310" s="52" t="s">
        <v>339</v>
      </c>
      <c r="C310" s="52"/>
      <c r="D310" s="52"/>
      <c r="E310" s="52" t="s">
        <v>837</v>
      </c>
      <c r="F3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0" s="34" t="s">
        <v>674</v>
      </c>
      <c r="H310" s="52" t="s">
        <v>104</v>
      </c>
      <c r="I310" s="52" t="s">
        <v>23</v>
      </c>
    </row>
    <row r="311" s="31" customFormat="1" spans="1:9">
      <c r="A311" s="34">
        <v>18431</v>
      </c>
      <c r="B311" s="52" t="s">
        <v>153</v>
      </c>
      <c r="C311" s="52">
        <v>4</v>
      </c>
      <c r="D311" s="52">
        <v>3</v>
      </c>
      <c r="E311" s="52" t="s">
        <v>153</v>
      </c>
      <c r="F3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1" s="34" t="s">
        <v>664</v>
      </c>
      <c r="H311" s="52" t="s">
        <v>152</v>
      </c>
      <c r="I311" s="52" t="s">
        <v>23</v>
      </c>
    </row>
    <row r="312" s="31" customFormat="1" spans="1:9">
      <c r="A312" s="34">
        <v>18432</v>
      </c>
      <c r="B312" s="52" t="s">
        <v>153</v>
      </c>
      <c r="C312" s="52"/>
      <c r="D312" s="52"/>
      <c r="E312" s="52" t="s">
        <v>838</v>
      </c>
      <c r="F3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2" s="34" t="s">
        <v>686</v>
      </c>
      <c r="H312" s="52" t="s">
        <v>152</v>
      </c>
      <c r="I312" s="52" t="s">
        <v>23</v>
      </c>
    </row>
    <row r="313" s="31" customFormat="1" spans="1:9">
      <c r="A313" s="34">
        <v>18433</v>
      </c>
      <c r="B313" s="52" t="s">
        <v>153</v>
      </c>
      <c r="C313" s="52"/>
      <c r="D313" s="52"/>
      <c r="E313" s="52" t="s">
        <v>839</v>
      </c>
      <c r="F3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3" s="34" t="s">
        <v>686</v>
      </c>
      <c r="H313" s="52" t="s">
        <v>152</v>
      </c>
      <c r="I313" s="52" t="s">
        <v>23</v>
      </c>
    </row>
    <row r="314" s="31" customFormat="1" spans="1:9">
      <c r="A314" s="34">
        <v>18434</v>
      </c>
      <c r="B314" s="52" t="s">
        <v>323</v>
      </c>
      <c r="C314" s="52">
        <v>3</v>
      </c>
      <c r="D314" s="52">
        <v>2</v>
      </c>
      <c r="E314" s="52" t="s">
        <v>323</v>
      </c>
      <c r="F3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4" s="34" t="s">
        <v>664</v>
      </c>
      <c r="H314" s="52" t="s">
        <v>322</v>
      </c>
      <c r="I314" s="52" t="s">
        <v>23</v>
      </c>
    </row>
    <row r="315" s="31" customFormat="1" spans="1:9">
      <c r="A315" s="34">
        <v>18435</v>
      </c>
      <c r="B315" s="52" t="s">
        <v>323</v>
      </c>
      <c r="C315" s="52"/>
      <c r="D315" s="52"/>
      <c r="E315" s="52" t="s">
        <v>840</v>
      </c>
      <c r="F3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5" s="34" t="s">
        <v>686</v>
      </c>
      <c r="H315" s="52" t="s">
        <v>322</v>
      </c>
      <c r="I315" s="52" t="s">
        <v>23</v>
      </c>
    </row>
    <row r="316" s="31" customFormat="1" spans="1:9">
      <c r="A316" s="34">
        <v>18436</v>
      </c>
      <c r="B316" s="52" t="s">
        <v>326</v>
      </c>
      <c r="C316" s="52">
        <v>6</v>
      </c>
      <c r="D316" s="52">
        <v>2</v>
      </c>
      <c r="E316" s="52" t="s">
        <v>326</v>
      </c>
      <c r="F3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6" s="34" t="s">
        <v>664</v>
      </c>
      <c r="H316" s="52" t="s">
        <v>325</v>
      </c>
      <c r="I316" s="52" t="s">
        <v>23</v>
      </c>
    </row>
    <row r="317" s="31" customFormat="1" spans="1:9">
      <c r="A317" s="34">
        <v>18437</v>
      </c>
      <c r="B317" s="52" t="s">
        <v>326</v>
      </c>
      <c r="C317" s="52"/>
      <c r="D317" s="52"/>
      <c r="E317" s="52" t="s">
        <v>841</v>
      </c>
      <c r="F3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7" s="34" t="s">
        <v>665</v>
      </c>
      <c r="H317" s="52" t="s">
        <v>325</v>
      </c>
      <c r="I317" s="52" t="s">
        <v>23</v>
      </c>
    </row>
    <row r="318" s="31" customFormat="1" spans="1:9">
      <c r="A318" s="34">
        <v>18438</v>
      </c>
      <c r="B318" s="52" t="s">
        <v>350</v>
      </c>
      <c r="C318" s="52">
        <v>6</v>
      </c>
      <c r="D318" s="52">
        <v>5</v>
      </c>
      <c r="E318" s="52" t="s">
        <v>350</v>
      </c>
      <c r="F3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8" s="34" t="s">
        <v>664</v>
      </c>
      <c r="H318" s="52" t="s">
        <v>349</v>
      </c>
      <c r="I318" s="52" t="s">
        <v>23</v>
      </c>
    </row>
    <row r="319" s="31" customFormat="1" spans="1:9">
      <c r="A319" s="34">
        <v>18439</v>
      </c>
      <c r="B319" s="52" t="s">
        <v>350</v>
      </c>
      <c r="C319" s="52"/>
      <c r="D319" s="52"/>
      <c r="E319" s="52" t="s">
        <v>842</v>
      </c>
      <c r="F3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9" s="34" t="s">
        <v>665</v>
      </c>
      <c r="H319" s="52" t="s">
        <v>349</v>
      </c>
      <c r="I319" s="52" t="s">
        <v>23</v>
      </c>
    </row>
    <row r="320" s="31" customFormat="1" spans="1:9">
      <c r="A320" s="34">
        <v>18440</v>
      </c>
      <c r="B320" s="52" t="s">
        <v>350</v>
      </c>
      <c r="C320" s="52"/>
      <c r="D320" s="52"/>
      <c r="E320" s="52" t="s">
        <v>843</v>
      </c>
      <c r="F3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0" s="34" t="s">
        <v>669</v>
      </c>
      <c r="H320" s="52" t="s">
        <v>349</v>
      </c>
      <c r="I320" s="52" t="s">
        <v>23</v>
      </c>
    </row>
    <row r="321" s="31" customFormat="1" spans="1:9">
      <c r="A321" s="34">
        <v>18441</v>
      </c>
      <c r="B321" s="52" t="s">
        <v>350</v>
      </c>
      <c r="C321" s="52"/>
      <c r="D321" s="52"/>
      <c r="E321" s="52" t="s">
        <v>844</v>
      </c>
      <c r="F3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1" s="34" t="s">
        <v>683</v>
      </c>
      <c r="H321" s="52" t="s">
        <v>349</v>
      </c>
      <c r="I321" s="52" t="s">
        <v>23</v>
      </c>
    </row>
    <row r="322" s="31" customFormat="1" spans="1:9">
      <c r="A322" s="34">
        <v>18442</v>
      </c>
      <c r="B322" s="52" t="s">
        <v>350</v>
      </c>
      <c r="C322" s="52"/>
      <c r="D322" s="52"/>
      <c r="E322" s="52" t="s">
        <v>845</v>
      </c>
      <c r="F3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2" s="34" t="s">
        <v>665</v>
      </c>
      <c r="H322" s="52" t="s">
        <v>349</v>
      </c>
      <c r="I322" s="52" t="s">
        <v>23</v>
      </c>
    </row>
    <row r="323" s="31" customFormat="1" spans="1:9">
      <c r="A323" s="34">
        <v>18443</v>
      </c>
      <c r="B323" s="52" t="s">
        <v>351</v>
      </c>
      <c r="C323" s="52">
        <v>3</v>
      </c>
      <c r="D323" s="52">
        <v>1</v>
      </c>
      <c r="E323" s="52" t="s">
        <v>351</v>
      </c>
      <c r="F3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3" s="34" t="s">
        <v>664</v>
      </c>
      <c r="H323" s="52" t="s">
        <v>156</v>
      </c>
      <c r="I323" s="52" t="s">
        <v>23</v>
      </c>
    </row>
    <row r="324" s="31" customFormat="1" spans="1:9">
      <c r="A324" s="34">
        <v>18444</v>
      </c>
      <c r="B324" s="52" t="s">
        <v>352</v>
      </c>
      <c r="C324" s="52">
        <v>6</v>
      </c>
      <c r="D324" s="52">
        <v>3</v>
      </c>
      <c r="E324" s="52" t="s">
        <v>352</v>
      </c>
      <c r="F3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4" s="34" t="s">
        <v>664</v>
      </c>
      <c r="H324" s="52" t="s">
        <v>222</v>
      </c>
      <c r="I324" s="52" t="s">
        <v>23</v>
      </c>
    </row>
    <row r="325" s="31" customFormat="1" spans="1:9">
      <c r="A325" s="34">
        <v>18445</v>
      </c>
      <c r="B325" s="52" t="s">
        <v>352</v>
      </c>
      <c r="C325" s="52"/>
      <c r="D325" s="52"/>
      <c r="E325" s="52" t="s">
        <v>846</v>
      </c>
      <c r="F3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5" s="34" t="s">
        <v>671</v>
      </c>
      <c r="H325" s="52" t="s">
        <v>222</v>
      </c>
      <c r="I325" s="52" t="s">
        <v>23</v>
      </c>
    </row>
    <row r="326" s="31" customFormat="1" spans="1:9">
      <c r="A326" s="34">
        <v>18446</v>
      </c>
      <c r="B326" s="52" t="s">
        <v>352</v>
      </c>
      <c r="C326" s="52"/>
      <c r="D326" s="52"/>
      <c r="E326" s="52" t="s">
        <v>847</v>
      </c>
      <c r="F3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6" s="34" t="s">
        <v>671</v>
      </c>
      <c r="H326" s="52" t="s">
        <v>222</v>
      </c>
      <c r="I326" s="52" t="s">
        <v>23</v>
      </c>
    </row>
    <row r="327" s="31" customFormat="1" spans="1:9">
      <c r="A327" s="34">
        <v>18447</v>
      </c>
      <c r="B327" s="52" t="s">
        <v>355</v>
      </c>
      <c r="C327" s="52">
        <v>6</v>
      </c>
      <c r="D327" s="52">
        <v>6</v>
      </c>
      <c r="E327" s="52" t="s">
        <v>355</v>
      </c>
      <c r="F3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7" s="34" t="s">
        <v>664</v>
      </c>
      <c r="H327" s="52" t="s">
        <v>354</v>
      </c>
      <c r="I327" s="52" t="s">
        <v>23</v>
      </c>
    </row>
    <row r="328" s="31" customFormat="1" spans="1:9">
      <c r="A328" s="34">
        <v>18448</v>
      </c>
      <c r="B328" s="52" t="s">
        <v>355</v>
      </c>
      <c r="C328" s="52"/>
      <c r="D328" s="52"/>
      <c r="E328" s="52" t="s">
        <v>848</v>
      </c>
      <c r="F3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8" s="34" t="s">
        <v>669</v>
      </c>
      <c r="H328" s="52" t="s">
        <v>354</v>
      </c>
      <c r="I328" s="52" t="s">
        <v>23</v>
      </c>
    </row>
    <row r="329" s="31" customFormat="1" spans="1:9">
      <c r="A329" s="34">
        <v>18449</v>
      </c>
      <c r="B329" s="52" t="s">
        <v>355</v>
      </c>
      <c r="C329" s="52"/>
      <c r="D329" s="52"/>
      <c r="E329" s="52" t="s">
        <v>849</v>
      </c>
      <c r="F3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9" s="34" t="s">
        <v>683</v>
      </c>
      <c r="H329" s="52" t="s">
        <v>354</v>
      </c>
      <c r="I329" s="52" t="s">
        <v>23</v>
      </c>
    </row>
    <row r="330" s="31" customFormat="1" spans="1:9">
      <c r="A330" s="34">
        <v>18450</v>
      </c>
      <c r="B330" s="52" t="s">
        <v>355</v>
      </c>
      <c r="C330" s="52"/>
      <c r="D330" s="52"/>
      <c r="E330" s="52" t="s">
        <v>850</v>
      </c>
      <c r="F3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0" s="34" t="s">
        <v>683</v>
      </c>
      <c r="H330" s="52" t="s">
        <v>354</v>
      </c>
      <c r="I330" s="52" t="s">
        <v>23</v>
      </c>
    </row>
    <row r="331" s="31" customFormat="1" spans="1:9">
      <c r="A331" s="34">
        <v>18451</v>
      </c>
      <c r="B331" s="52" t="s">
        <v>355</v>
      </c>
      <c r="C331" s="52"/>
      <c r="D331" s="52"/>
      <c r="E331" s="52" t="s">
        <v>851</v>
      </c>
      <c r="F3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1" s="34" t="s">
        <v>674</v>
      </c>
      <c r="H331" s="52" t="s">
        <v>354</v>
      </c>
      <c r="I331" s="52" t="s">
        <v>23</v>
      </c>
    </row>
    <row r="332" s="31" customFormat="1" spans="1:9">
      <c r="A332" s="34">
        <v>18452</v>
      </c>
      <c r="B332" s="52" t="s">
        <v>355</v>
      </c>
      <c r="C332" s="52"/>
      <c r="D332" s="52"/>
      <c r="E332" s="52" t="s">
        <v>852</v>
      </c>
      <c r="F3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2" s="34" t="s">
        <v>686</v>
      </c>
      <c r="H332" s="52" t="s">
        <v>354</v>
      </c>
      <c r="I332" s="52" t="s">
        <v>23</v>
      </c>
    </row>
    <row r="333" s="31" customFormat="1" spans="1:9">
      <c r="A333" s="34">
        <v>18453</v>
      </c>
      <c r="B333" s="52" t="s">
        <v>356</v>
      </c>
      <c r="C333" s="52">
        <v>4</v>
      </c>
      <c r="D333" s="52">
        <v>1</v>
      </c>
      <c r="E333" s="52" t="s">
        <v>356</v>
      </c>
      <c r="F3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3" s="34" t="s">
        <v>664</v>
      </c>
      <c r="H333" s="52" t="s">
        <v>65</v>
      </c>
      <c r="I333" s="52" t="s">
        <v>23</v>
      </c>
    </row>
    <row r="334" s="31" customFormat="1" spans="1:9">
      <c r="A334" s="34">
        <v>18454</v>
      </c>
      <c r="B334" s="52" t="s">
        <v>357</v>
      </c>
      <c r="C334" s="52">
        <v>5</v>
      </c>
      <c r="D334" s="52">
        <v>5</v>
      </c>
      <c r="E334" s="52" t="s">
        <v>357</v>
      </c>
      <c r="F3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4" s="34" t="s">
        <v>664</v>
      </c>
      <c r="H334" s="52" t="s">
        <v>208</v>
      </c>
      <c r="I334" s="52" t="s">
        <v>23</v>
      </c>
    </row>
    <row r="335" s="31" customFormat="1" spans="1:9">
      <c r="A335" s="34">
        <v>18455</v>
      </c>
      <c r="B335" s="52" t="s">
        <v>357</v>
      </c>
      <c r="C335" s="52"/>
      <c r="D335" s="52"/>
      <c r="E335" s="52" t="s">
        <v>853</v>
      </c>
      <c r="F3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5" s="34" t="s">
        <v>665</v>
      </c>
      <c r="H335" s="52" t="s">
        <v>208</v>
      </c>
      <c r="I335" s="52" t="s">
        <v>23</v>
      </c>
    </row>
    <row r="336" s="31" customFormat="1" spans="1:9">
      <c r="A336" s="34">
        <v>18456</v>
      </c>
      <c r="B336" s="52" t="s">
        <v>357</v>
      </c>
      <c r="C336" s="52"/>
      <c r="D336" s="52"/>
      <c r="E336" s="52" t="s">
        <v>854</v>
      </c>
      <c r="F3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6" s="34" t="s">
        <v>671</v>
      </c>
      <c r="H336" s="52" t="s">
        <v>208</v>
      </c>
      <c r="I336" s="52" t="s">
        <v>23</v>
      </c>
    </row>
    <row r="337" s="31" customFormat="1" spans="1:9">
      <c r="A337" s="34">
        <v>18457</v>
      </c>
      <c r="B337" s="52" t="s">
        <v>357</v>
      </c>
      <c r="C337" s="52"/>
      <c r="D337" s="52"/>
      <c r="E337" s="52" t="s">
        <v>855</v>
      </c>
      <c r="F3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7" s="34" t="s">
        <v>674</v>
      </c>
      <c r="H337" s="52" t="s">
        <v>208</v>
      </c>
      <c r="I337" s="52" t="s">
        <v>23</v>
      </c>
    </row>
    <row r="338" s="31" customFormat="1" spans="1:9">
      <c r="A338" s="34">
        <v>18458</v>
      </c>
      <c r="B338" s="52" t="s">
        <v>357</v>
      </c>
      <c r="C338" s="52"/>
      <c r="D338" s="52"/>
      <c r="E338" s="52" t="s">
        <v>856</v>
      </c>
      <c r="F3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8" s="34" t="s">
        <v>683</v>
      </c>
      <c r="H338" s="52" t="s">
        <v>208</v>
      </c>
      <c r="I338" s="52" t="s">
        <v>23</v>
      </c>
    </row>
    <row r="339" s="31" customFormat="1" spans="1:9">
      <c r="A339" s="34">
        <v>18459</v>
      </c>
      <c r="B339" s="52" t="s">
        <v>358</v>
      </c>
      <c r="C339" s="52">
        <v>3</v>
      </c>
      <c r="D339" s="52">
        <v>2</v>
      </c>
      <c r="E339" s="52" t="s">
        <v>358</v>
      </c>
      <c r="F3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9" s="34" t="s">
        <v>664</v>
      </c>
      <c r="H339" s="52" t="s">
        <v>129</v>
      </c>
      <c r="I339" s="52" t="s">
        <v>23</v>
      </c>
    </row>
    <row r="340" s="31" customFormat="1" spans="1:9">
      <c r="A340" s="34">
        <v>18460</v>
      </c>
      <c r="B340" s="52" t="s">
        <v>358</v>
      </c>
      <c r="C340" s="52"/>
      <c r="D340" s="52"/>
      <c r="E340" s="52" t="s">
        <v>857</v>
      </c>
      <c r="F3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0" s="34" t="s">
        <v>674</v>
      </c>
      <c r="H340" s="52" t="s">
        <v>129</v>
      </c>
      <c r="I340" s="52" t="s">
        <v>23</v>
      </c>
    </row>
    <row r="341" s="31" customFormat="1" spans="1:9">
      <c r="A341" s="34">
        <v>18461</v>
      </c>
      <c r="B341" s="52" t="s">
        <v>361</v>
      </c>
      <c r="C341" s="52">
        <v>5</v>
      </c>
      <c r="D341" s="52">
        <v>1</v>
      </c>
      <c r="E341" s="52" t="s">
        <v>361</v>
      </c>
      <c r="F3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1" s="34" t="s">
        <v>664</v>
      </c>
      <c r="H341" s="52" t="s">
        <v>360</v>
      </c>
      <c r="I341" s="52" t="s">
        <v>23</v>
      </c>
    </row>
    <row r="342" s="31" customFormat="1" spans="1:9">
      <c r="A342" s="34">
        <v>18462</v>
      </c>
      <c r="B342" s="52" t="s">
        <v>362</v>
      </c>
      <c r="C342" s="52">
        <v>4</v>
      </c>
      <c r="D342" s="52">
        <v>2</v>
      </c>
      <c r="E342" s="52" t="s">
        <v>362</v>
      </c>
      <c r="F3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2" s="34" t="s">
        <v>664</v>
      </c>
      <c r="H342" s="52" t="s">
        <v>305</v>
      </c>
      <c r="I342" s="52" t="s">
        <v>23</v>
      </c>
    </row>
    <row r="343" s="31" customFormat="1" spans="1:9">
      <c r="A343" s="34">
        <v>18463</v>
      </c>
      <c r="B343" s="52" t="s">
        <v>362</v>
      </c>
      <c r="C343" s="52"/>
      <c r="D343" s="52"/>
      <c r="E343" s="52" t="s">
        <v>858</v>
      </c>
      <c r="F3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3" s="34" t="s">
        <v>667</v>
      </c>
      <c r="H343" s="52" t="s">
        <v>305</v>
      </c>
      <c r="I343" s="52" t="s">
        <v>23</v>
      </c>
    </row>
    <row r="344" s="31" customFormat="1" spans="1:9">
      <c r="A344" s="34">
        <v>18464</v>
      </c>
      <c r="B344" s="52" t="s">
        <v>363</v>
      </c>
      <c r="C344" s="52">
        <v>1</v>
      </c>
      <c r="D344" s="52">
        <v>1</v>
      </c>
      <c r="E344" s="52" t="s">
        <v>363</v>
      </c>
      <c r="F3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4" s="34" t="s">
        <v>664</v>
      </c>
      <c r="H344" s="52" t="s">
        <v>287</v>
      </c>
      <c r="I344" s="52" t="s">
        <v>23</v>
      </c>
    </row>
    <row r="345" s="31" customFormat="1" spans="1:9">
      <c r="A345" s="34">
        <v>18465</v>
      </c>
      <c r="B345" s="52" t="s">
        <v>364</v>
      </c>
      <c r="C345" s="52">
        <v>5</v>
      </c>
      <c r="D345" s="52">
        <v>3</v>
      </c>
      <c r="E345" s="52" t="s">
        <v>364</v>
      </c>
      <c r="F3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5" s="34" t="s">
        <v>664</v>
      </c>
      <c r="H345" s="52" t="s">
        <v>287</v>
      </c>
      <c r="I345" s="52" t="s">
        <v>23</v>
      </c>
    </row>
    <row r="346" s="31" customFormat="1" spans="1:9">
      <c r="A346" s="34">
        <v>18466</v>
      </c>
      <c r="B346" s="52" t="s">
        <v>364</v>
      </c>
      <c r="C346" s="52"/>
      <c r="D346" s="52"/>
      <c r="E346" s="52" t="s">
        <v>859</v>
      </c>
      <c r="F3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6" s="34" t="s">
        <v>683</v>
      </c>
      <c r="H346" s="52" t="s">
        <v>287</v>
      </c>
      <c r="I346" s="52" t="s">
        <v>23</v>
      </c>
    </row>
    <row r="347" s="31" customFormat="1" spans="1:9">
      <c r="A347" s="34">
        <v>18467</v>
      </c>
      <c r="B347" s="52" t="s">
        <v>364</v>
      </c>
      <c r="C347" s="52"/>
      <c r="D347" s="52"/>
      <c r="E347" s="52" t="s">
        <v>860</v>
      </c>
      <c r="F3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7" s="34" t="s">
        <v>665</v>
      </c>
      <c r="H347" s="52" t="s">
        <v>287</v>
      </c>
      <c r="I347" s="52" t="s">
        <v>23</v>
      </c>
    </row>
    <row r="348" s="31" customFormat="1" spans="1:9">
      <c r="A348" s="34">
        <v>18468</v>
      </c>
      <c r="B348" s="52" t="s">
        <v>365</v>
      </c>
      <c r="C348" s="52">
        <v>7</v>
      </c>
      <c r="D348" s="52">
        <v>1</v>
      </c>
      <c r="E348" s="52" t="s">
        <v>365</v>
      </c>
      <c r="F3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8" s="34" t="s">
        <v>664</v>
      </c>
      <c r="H348" s="52" t="s">
        <v>112</v>
      </c>
      <c r="I348" s="52" t="s">
        <v>23</v>
      </c>
    </row>
    <row r="349" s="31" customFormat="1" spans="1:9">
      <c r="A349" s="34">
        <v>18469</v>
      </c>
      <c r="B349" s="52" t="s">
        <v>366</v>
      </c>
      <c r="C349" s="52">
        <v>5</v>
      </c>
      <c r="D349" s="52">
        <v>3</v>
      </c>
      <c r="E349" s="52" t="s">
        <v>366</v>
      </c>
      <c r="F3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9" s="34" t="s">
        <v>664</v>
      </c>
      <c r="H349" s="52" t="s">
        <v>354</v>
      </c>
      <c r="I349" s="52" t="s">
        <v>23</v>
      </c>
    </row>
    <row r="350" s="31" customFormat="1" spans="1:9">
      <c r="A350" s="34">
        <v>18470</v>
      </c>
      <c r="B350" s="52" t="s">
        <v>366</v>
      </c>
      <c r="C350" s="52"/>
      <c r="D350" s="52"/>
      <c r="E350" s="52" t="s">
        <v>861</v>
      </c>
      <c r="F3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0" s="34" t="s">
        <v>669</v>
      </c>
      <c r="H350" s="52" t="s">
        <v>354</v>
      </c>
      <c r="I350" s="52" t="s">
        <v>23</v>
      </c>
    </row>
    <row r="351" s="31" customFormat="1" spans="1:9">
      <c r="A351" s="34">
        <v>18471</v>
      </c>
      <c r="B351" s="52" t="s">
        <v>366</v>
      </c>
      <c r="C351" s="52"/>
      <c r="D351" s="52"/>
      <c r="E351" s="52" t="s">
        <v>862</v>
      </c>
      <c r="F3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1" s="34" t="s">
        <v>665</v>
      </c>
      <c r="H351" s="52" t="s">
        <v>354</v>
      </c>
      <c r="I351" s="52" t="s">
        <v>23</v>
      </c>
    </row>
    <row r="352" s="31" customFormat="1" spans="1:9">
      <c r="A352" s="34">
        <v>18472</v>
      </c>
      <c r="B352" s="52" t="s">
        <v>367</v>
      </c>
      <c r="C352" s="52">
        <v>7</v>
      </c>
      <c r="D352" s="52">
        <v>2</v>
      </c>
      <c r="E352" s="52" t="s">
        <v>367</v>
      </c>
      <c r="F3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2" s="34" t="s">
        <v>664</v>
      </c>
      <c r="H352" s="52" t="s">
        <v>188</v>
      </c>
      <c r="I352" s="52" t="s">
        <v>23</v>
      </c>
    </row>
    <row r="353" s="31" customFormat="1" spans="1:9">
      <c r="A353" s="34">
        <v>18473</v>
      </c>
      <c r="B353" s="52" t="s">
        <v>367</v>
      </c>
      <c r="C353" s="52"/>
      <c r="D353" s="52"/>
      <c r="E353" s="52" t="s">
        <v>761</v>
      </c>
      <c r="F3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3" s="34" t="s">
        <v>674</v>
      </c>
      <c r="H353" s="52" t="s">
        <v>188</v>
      </c>
      <c r="I353" s="52" t="s">
        <v>23</v>
      </c>
    </row>
    <row r="354" s="31" customFormat="1" spans="1:9">
      <c r="A354" s="34">
        <v>18474</v>
      </c>
      <c r="B354" s="52" t="s">
        <v>368</v>
      </c>
      <c r="C354" s="52">
        <v>4</v>
      </c>
      <c r="D354" s="52">
        <v>2</v>
      </c>
      <c r="E354" s="52" t="s">
        <v>368</v>
      </c>
      <c r="F3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4" s="34" t="s">
        <v>664</v>
      </c>
      <c r="H354" s="52" t="s">
        <v>325</v>
      </c>
      <c r="I354" s="52" t="s">
        <v>23</v>
      </c>
    </row>
    <row r="355" s="31" customFormat="1" spans="1:9">
      <c r="A355" s="34">
        <v>18475</v>
      </c>
      <c r="B355" s="52" t="s">
        <v>368</v>
      </c>
      <c r="C355" s="52"/>
      <c r="D355" s="52"/>
      <c r="E355" s="52" t="s">
        <v>863</v>
      </c>
      <c r="F3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5" s="34" t="s">
        <v>665</v>
      </c>
      <c r="H355" s="52" t="s">
        <v>325</v>
      </c>
      <c r="I355" s="52" t="s">
        <v>23</v>
      </c>
    </row>
    <row r="356" s="31" customFormat="1" spans="1:9">
      <c r="A356" s="34">
        <v>18476</v>
      </c>
      <c r="B356" s="52" t="s">
        <v>369</v>
      </c>
      <c r="C356" s="52">
        <v>4</v>
      </c>
      <c r="D356" s="52">
        <v>1</v>
      </c>
      <c r="E356" s="52" t="s">
        <v>369</v>
      </c>
      <c r="F3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6" s="34" t="s">
        <v>664</v>
      </c>
      <c r="H356" s="52" t="s">
        <v>92</v>
      </c>
      <c r="I356" s="52" t="s">
        <v>23</v>
      </c>
    </row>
    <row r="357" s="31" customFormat="1" spans="1:9">
      <c r="A357" s="34">
        <v>18477</v>
      </c>
      <c r="B357" s="52" t="s">
        <v>370</v>
      </c>
      <c r="C357" s="52">
        <v>3</v>
      </c>
      <c r="D357" s="52">
        <v>1</v>
      </c>
      <c r="E357" s="52" t="s">
        <v>370</v>
      </c>
      <c r="F3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7" s="34" t="s">
        <v>664</v>
      </c>
      <c r="H357" s="52" t="s">
        <v>290</v>
      </c>
      <c r="I357" s="52" t="s">
        <v>23</v>
      </c>
    </row>
    <row r="358" s="31" customFormat="1" spans="1:9">
      <c r="A358" s="34">
        <v>18478</v>
      </c>
      <c r="B358" s="52" t="s">
        <v>373</v>
      </c>
      <c r="C358" s="52">
        <v>5</v>
      </c>
      <c r="D358" s="52">
        <v>2</v>
      </c>
      <c r="E358" s="52" t="s">
        <v>373</v>
      </c>
      <c r="F3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8" s="34" t="s">
        <v>664</v>
      </c>
      <c r="H358" s="52" t="s">
        <v>372</v>
      </c>
      <c r="I358" s="52" t="s">
        <v>23</v>
      </c>
    </row>
    <row r="359" s="31" customFormat="1" spans="1:9">
      <c r="A359" s="34">
        <v>18479</v>
      </c>
      <c r="B359" s="52" t="s">
        <v>373</v>
      </c>
      <c r="C359" s="52"/>
      <c r="D359" s="52"/>
      <c r="E359" s="52" t="s">
        <v>864</v>
      </c>
      <c r="F3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9" s="34" t="s">
        <v>667</v>
      </c>
      <c r="H359" s="52" t="s">
        <v>372</v>
      </c>
      <c r="I359" s="52" t="s">
        <v>23</v>
      </c>
    </row>
    <row r="360" s="31" customFormat="1" spans="1:9">
      <c r="A360" s="34">
        <v>18480</v>
      </c>
      <c r="B360" s="52" t="s">
        <v>374</v>
      </c>
      <c r="C360" s="52">
        <v>8</v>
      </c>
      <c r="D360" s="52">
        <v>3</v>
      </c>
      <c r="E360" s="52" t="s">
        <v>374</v>
      </c>
      <c r="F3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0" s="34" t="s">
        <v>664</v>
      </c>
      <c r="H360" s="52" t="s">
        <v>325</v>
      </c>
      <c r="I360" s="52" t="s">
        <v>23</v>
      </c>
    </row>
    <row r="361" s="31" customFormat="1" spans="1:9">
      <c r="A361" s="34">
        <v>18481</v>
      </c>
      <c r="B361" s="52" t="s">
        <v>374</v>
      </c>
      <c r="C361" s="52"/>
      <c r="D361" s="52"/>
      <c r="E361" s="52" t="s">
        <v>865</v>
      </c>
      <c r="F3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1" s="34" t="s">
        <v>683</v>
      </c>
      <c r="H361" s="52" t="s">
        <v>325</v>
      </c>
      <c r="I361" s="52" t="s">
        <v>23</v>
      </c>
    </row>
    <row r="362" s="31" customFormat="1" spans="1:9">
      <c r="A362" s="34">
        <v>18482</v>
      </c>
      <c r="B362" s="52" t="s">
        <v>374</v>
      </c>
      <c r="C362" s="52"/>
      <c r="D362" s="52"/>
      <c r="E362" s="52" t="s">
        <v>866</v>
      </c>
      <c r="F3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2" s="34" t="s">
        <v>683</v>
      </c>
      <c r="H362" s="52" t="s">
        <v>325</v>
      </c>
      <c r="I362" s="52" t="s">
        <v>23</v>
      </c>
    </row>
    <row r="363" s="31" customFormat="1" spans="1:9">
      <c r="A363" s="34">
        <v>18483</v>
      </c>
      <c r="B363" s="52" t="s">
        <v>375</v>
      </c>
      <c r="C363" s="52">
        <v>4</v>
      </c>
      <c r="D363" s="52">
        <v>2</v>
      </c>
      <c r="E363" s="52" t="s">
        <v>375</v>
      </c>
      <c r="F3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3" s="34" t="s">
        <v>664</v>
      </c>
      <c r="H363" s="52" t="s">
        <v>325</v>
      </c>
      <c r="I363" s="52" t="s">
        <v>23</v>
      </c>
    </row>
    <row r="364" s="31" customFormat="1" spans="1:9">
      <c r="A364" s="34">
        <v>18484</v>
      </c>
      <c r="B364" s="52" t="s">
        <v>375</v>
      </c>
      <c r="C364" s="52"/>
      <c r="D364" s="52"/>
      <c r="E364" s="52" t="s">
        <v>867</v>
      </c>
      <c r="F3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4" s="34" t="s">
        <v>669</v>
      </c>
      <c r="H364" s="52" t="s">
        <v>325</v>
      </c>
      <c r="I364" s="52" t="s">
        <v>23</v>
      </c>
    </row>
    <row r="365" s="31" customFormat="1" spans="1:9">
      <c r="A365" s="34">
        <v>18485</v>
      </c>
      <c r="B365" s="52" t="s">
        <v>377</v>
      </c>
      <c r="C365" s="52">
        <v>3</v>
      </c>
      <c r="D365" s="52">
        <v>2</v>
      </c>
      <c r="E365" s="52" t="s">
        <v>377</v>
      </c>
      <c r="F3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5" s="34" t="s">
        <v>664</v>
      </c>
      <c r="H365" s="52" t="s">
        <v>376</v>
      </c>
      <c r="I365" s="52" t="s">
        <v>23</v>
      </c>
    </row>
    <row r="366" s="31" customFormat="1" spans="1:9">
      <c r="A366" s="34">
        <v>18486</v>
      </c>
      <c r="B366" s="52" t="s">
        <v>377</v>
      </c>
      <c r="C366" s="52"/>
      <c r="D366" s="52"/>
      <c r="E366" s="52" t="s">
        <v>868</v>
      </c>
      <c r="F3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6" s="34" t="s">
        <v>869</v>
      </c>
      <c r="H366" s="52" t="s">
        <v>376</v>
      </c>
      <c r="I366" s="52" t="s">
        <v>23</v>
      </c>
    </row>
    <row r="367" s="31" customFormat="1" spans="1:9">
      <c r="A367" s="34">
        <v>18487</v>
      </c>
      <c r="B367" s="52" t="s">
        <v>378</v>
      </c>
      <c r="C367" s="52">
        <v>3</v>
      </c>
      <c r="D367" s="52">
        <v>2</v>
      </c>
      <c r="E367" s="52" t="s">
        <v>378</v>
      </c>
      <c r="F3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7" s="34" t="s">
        <v>664</v>
      </c>
      <c r="H367" s="52" t="s">
        <v>78</v>
      </c>
      <c r="I367" s="52" t="s">
        <v>23</v>
      </c>
    </row>
    <row r="368" s="31" customFormat="1" spans="1:9">
      <c r="A368" s="34">
        <v>18488</v>
      </c>
      <c r="B368" s="52" t="s">
        <v>378</v>
      </c>
      <c r="C368" s="52"/>
      <c r="D368" s="52"/>
      <c r="E368" s="52" t="s">
        <v>870</v>
      </c>
      <c r="F3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8" s="34" t="s">
        <v>686</v>
      </c>
      <c r="H368" s="52" t="s">
        <v>78</v>
      </c>
      <c r="I368" s="52" t="s">
        <v>23</v>
      </c>
    </row>
    <row r="369" s="31" customFormat="1" spans="1:9">
      <c r="A369" s="34">
        <v>18489</v>
      </c>
      <c r="B369" s="52" t="s">
        <v>381</v>
      </c>
      <c r="C369" s="52">
        <v>7</v>
      </c>
      <c r="D369" s="52">
        <v>2</v>
      </c>
      <c r="E369" s="52" t="s">
        <v>381</v>
      </c>
      <c r="F3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9" s="34" t="s">
        <v>664</v>
      </c>
      <c r="H369" s="52" t="s">
        <v>380</v>
      </c>
      <c r="I369" s="52" t="s">
        <v>23</v>
      </c>
    </row>
    <row r="370" s="31" customFormat="1" spans="1:9">
      <c r="A370" s="34">
        <v>18490</v>
      </c>
      <c r="B370" s="52" t="s">
        <v>381</v>
      </c>
      <c r="C370" s="52"/>
      <c r="D370" s="52"/>
      <c r="E370" s="52" t="s">
        <v>871</v>
      </c>
      <c r="F3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0" s="34" t="s">
        <v>686</v>
      </c>
      <c r="H370" s="52" t="s">
        <v>380</v>
      </c>
      <c r="I370" s="52" t="s">
        <v>23</v>
      </c>
    </row>
    <row r="371" s="31" customFormat="1" spans="1:9">
      <c r="A371" s="34">
        <v>18491</v>
      </c>
      <c r="B371" s="52" t="s">
        <v>382</v>
      </c>
      <c r="C371" s="52">
        <v>7</v>
      </c>
      <c r="D371" s="52">
        <v>1</v>
      </c>
      <c r="E371" s="52" t="s">
        <v>382</v>
      </c>
      <c r="F3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1" s="34" t="s">
        <v>664</v>
      </c>
      <c r="H371" s="52" t="s">
        <v>277</v>
      </c>
      <c r="I371" s="52" t="s">
        <v>23</v>
      </c>
    </row>
    <row r="372" s="31" customFormat="1" spans="1:9">
      <c r="A372" s="34">
        <v>18492</v>
      </c>
      <c r="B372" s="52" t="s">
        <v>383</v>
      </c>
      <c r="C372" s="52">
        <v>4</v>
      </c>
      <c r="D372" s="52">
        <v>2</v>
      </c>
      <c r="E372" s="52" t="s">
        <v>383</v>
      </c>
      <c r="F3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2" s="34" t="s">
        <v>664</v>
      </c>
      <c r="H372" s="52" t="s">
        <v>72</v>
      </c>
      <c r="I372" s="52" t="s">
        <v>23</v>
      </c>
    </row>
    <row r="373" s="31" customFormat="1" spans="1:9">
      <c r="A373" s="34">
        <v>18493</v>
      </c>
      <c r="B373" s="52" t="s">
        <v>383</v>
      </c>
      <c r="C373" s="52"/>
      <c r="D373" s="52"/>
      <c r="E373" s="52" t="s">
        <v>872</v>
      </c>
      <c r="F3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3" s="34" t="s">
        <v>674</v>
      </c>
      <c r="H373" s="52" t="s">
        <v>72</v>
      </c>
      <c r="I373" s="52" t="s">
        <v>23</v>
      </c>
    </row>
    <row r="374" s="31" customFormat="1" spans="1:9">
      <c r="A374" s="34">
        <v>18494</v>
      </c>
      <c r="B374" s="52" t="s">
        <v>384</v>
      </c>
      <c r="C374" s="52">
        <v>4</v>
      </c>
      <c r="D374" s="52">
        <v>2</v>
      </c>
      <c r="E374" s="52" t="s">
        <v>384</v>
      </c>
      <c r="F3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4" s="34" t="s">
        <v>664</v>
      </c>
      <c r="H374" s="52" t="s">
        <v>104</v>
      </c>
      <c r="I374" s="52" t="s">
        <v>23</v>
      </c>
    </row>
    <row r="375" s="31" customFormat="1" spans="1:9">
      <c r="A375" s="34">
        <v>18495</v>
      </c>
      <c r="B375" s="52" t="s">
        <v>384</v>
      </c>
      <c r="C375" s="52"/>
      <c r="D375" s="52"/>
      <c r="E375" s="52" t="s">
        <v>873</v>
      </c>
      <c r="F3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5" s="34" t="s">
        <v>665</v>
      </c>
      <c r="H375" s="52" t="s">
        <v>104</v>
      </c>
      <c r="I375" s="52" t="s">
        <v>23</v>
      </c>
    </row>
    <row r="376" s="31" customFormat="1" spans="1:9">
      <c r="A376" s="34">
        <v>18496</v>
      </c>
      <c r="B376" s="52" t="s">
        <v>385</v>
      </c>
      <c r="C376" s="52">
        <v>3</v>
      </c>
      <c r="D376" s="52">
        <v>3</v>
      </c>
      <c r="E376" s="52" t="s">
        <v>385</v>
      </c>
      <c r="F3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6" s="34" t="s">
        <v>664</v>
      </c>
      <c r="H376" s="52" t="s">
        <v>29</v>
      </c>
      <c r="I376" s="52" t="s">
        <v>23</v>
      </c>
    </row>
    <row r="377" s="31" customFormat="1" spans="1:9">
      <c r="A377" s="34">
        <v>18497</v>
      </c>
      <c r="B377" s="52" t="s">
        <v>385</v>
      </c>
      <c r="C377" s="52"/>
      <c r="D377" s="52"/>
      <c r="E377" s="52" t="s">
        <v>874</v>
      </c>
      <c r="F3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7" s="34" t="s">
        <v>674</v>
      </c>
      <c r="H377" s="52" t="s">
        <v>29</v>
      </c>
      <c r="I377" s="52" t="s">
        <v>23</v>
      </c>
    </row>
    <row r="378" s="31" customFormat="1" spans="1:9">
      <c r="A378" s="34">
        <v>18498</v>
      </c>
      <c r="B378" s="52" t="s">
        <v>385</v>
      </c>
      <c r="C378" s="52"/>
      <c r="D378" s="52"/>
      <c r="E378" s="52" t="s">
        <v>875</v>
      </c>
      <c r="F3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8" s="34" t="s">
        <v>683</v>
      </c>
      <c r="H378" s="52" t="s">
        <v>29</v>
      </c>
      <c r="I378" s="52" t="s">
        <v>23</v>
      </c>
    </row>
    <row r="379" s="31" customFormat="1" spans="1:9">
      <c r="A379" s="34">
        <v>18499</v>
      </c>
      <c r="B379" s="52" t="s">
        <v>386</v>
      </c>
      <c r="C379" s="52">
        <v>5</v>
      </c>
      <c r="D379" s="52">
        <v>1</v>
      </c>
      <c r="E379" s="52" t="s">
        <v>386</v>
      </c>
      <c r="F3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9" s="34" t="s">
        <v>664</v>
      </c>
      <c r="H379" s="52" t="s">
        <v>25</v>
      </c>
      <c r="I379" s="52" t="s">
        <v>23</v>
      </c>
    </row>
    <row r="380" s="31" customFormat="1" spans="1:9">
      <c r="A380" s="34">
        <v>18500</v>
      </c>
      <c r="B380" s="52" t="s">
        <v>387</v>
      </c>
      <c r="C380" s="52">
        <v>1</v>
      </c>
      <c r="D380" s="52">
        <v>1</v>
      </c>
      <c r="E380" s="52" t="s">
        <v>387</v>
      </c>
      <c r="F3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0" s="34" t="s">
        <v>664</v>
      </c>
      <c r="H380" s="52" t="s">
        <v>98</v>
      </c>
      <c r="I380" s="52" t="s">
        <v>23</v>
      </c>
    </row>
    <row r="381" s="31" customFormat="1" spans="1:9">
      <c r="A381" s="34">
        <v>18501</v>
      </c>
      <c r="B381" s="52" t="s">
        <v>388</v>
      </c>
      <c r="C381" s="52">
        <v>3</v>
      </c>
      <c r="D381" s="52">
        <v>2</v>
      </c>
      <c r="E381" s="52" t="s">
        <v>388</v>
      </c>
      <c r="F3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1" s="34" t="s">
        <v>664</v>
      </c>
      <c r="H381" s="52" t="s">
        <v>254</v>
      </c>
      <c r="I381" s="52" t="s">
        <v>23</v>
      </c>
    </row>
    <row r="382" s="31" customFormat="1" spans="1:9">
      <c r="A382" s="34">
        <v>18502</v>
      </c>
      <c r="B382" s="52" t="s">
        <v>388</v>
      </c>
      <c r="C382" s="52"/>
      <c r="D382" s="52"/>
      <c r="E382" s="52" t="s">
        <v>876</v>
      </c>
      <c r="F3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2" s="34" t="s">
        <v>669</v>
      </c>
      <c r="H382" s="52" t="s">
        <v>254</v>
      </c>
      <c r="I382" s="52" t="s">
        <v>23</v>
      </c>
    </row>
    <row r="383" s="31" customFormat="1" spans="1:9">
      <c r="A383" s="34">
        <v>18503</v>
      </c>
      <c r="B383" s="52" t="s">
        <v>389</v>
      </c>
      <c r="C383" s="52">
        <v>1</v>
      </c>
      <c r="D383" s="52">
        <v>1</v>
      </c>
      <c r="E383" s="52" t="s">
        <v>389</v>
      </c>
      <c r="F3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3" s="34" t="s">
        <v>664</v>
      </c>
      <c r="H383" s="52" t="s">
        <v>277</v>
      </c>
      <c r="I383" s="52" t="s">
        <v>23</v>
      </c>
    </row>
    <row r="384" s="31" customFormat="1" spans="1:9">
      <c r="A384" s="34">
        <v>18504</v>
      </c>
      <c r="B384" s="52" t="s">
        <v>392</v>
      </c>
      <c r="C384" s="52">
        <v>4</v>
      </c>
      <c r="D384" s="52">
        <v>3</v>
      </c>
      <c r="E384" s="52" t="s">
        <v>392</v>
      </c>
      <c r="F3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4" s="34" t="s">
        <v>664</v>
      </c>
      <c r="H384" s="52" t="s">
        <v>391</v>
      </c>
      <c r="I384" s="52" t="s">
        <v>23</v>
      </c>
    </row>
    <row r="385" s="31" customFormat="1" spans="1:9">
      <c r="A385" s="34">
        <v>18505</v>
      </c>
      <c r="B385" s="52" t="s">
        <v>392</v>
      </c>
      <c r="C385" s="52"/>
      <c r="D385" s="52"/>
      <c r="E385" s="52" t="s">
        <v>877</v>
      </c>
      <c r="F3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5" s="34" t="s">
        <v>669</v>
      </c>
      <c r="H385" s="52" t="s">
        <v>391</v>
      </c>
      <c r="I385" s="52" t="s">
        <v>23</v>
      </c>
    </row>
    <row r="386" s="31" customFormat="1" spans="1:9">
      <c r="A386" s="34">
        <v>18506</v>
      </c>
      <c r="B386" s="52" t="s">
        <v>392</v>
      </c>
      <c r="C386" s="52"/>
      <c r="D386" s="52"/>
      <c r="E386" s="52" t="s">
        <v>878</v>
      </c>
      <c r="F3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6" s="34" t="s">
        <v>665</v>
      </c>
      <c r="H386" s="52" t="s">
        <v>391</v>
      </c>
      <c r="I386" s="52" t="s">
        <v>23</v>
      </c>
    </row>
    <row r="387" s="31" customFormat="1" spans="1:9">
      <c r="A387" s="34">
        <v>18507</v>
      </c>
      <c r="B387" s="52" t="s">
        <v>395</v>
      </c>
      <c r="C387" s="52">
        <v>6</v>
      </c>
      <c r="D387" s="52">
        <v>5</v>
      </c>
      <c r="E387" s="52" t="s">
        <v>395</v>
      </c>
      <c r="F3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7" s="34" t="s">
        <v>664</v>
      </c>
      <c r="H387" s="52" t="s">
        <v>394</v>
      </c>
      <c r="I387" s="52" t="s">
        <v>23</v>
      </c>
    </row>
    <row r="388" s="31" customFormat="1" spans="1:9">
      <c r="A388" s="34">
        <v>18508</v>
      </c>
      <c r="B388" s="52" t="s">
        <v>395</v>
      </c>
      <c r="C388" s="52"/>
      <c r="D388" s="52"/>
      <c r="E388" s="52" t="s">
        <v>879</v>
      </c>
      <c r="F3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8" s="34" t="s">
        <v>674</v>
      </c>
      <c r="H388" s="52" t="s">
        <v>394</v>
      </c>
      <c r="I388" s="52" t="s">
        <v>23</v>
      </c>
    </row>
    <row r="389" s="31" customFormat="1" spans="1:9">
      <c r="A389" s="34">
        <v>18509</v>
      </c>
      <c r="B389" s="52" t="s">
        <v>395</v>
      </c>
      <c r="C389" s="52"/>
      <c r="D389" s="52"/>
      <c r="E389" s="52" t="s">
        <v>880</v>
      </c>
      <c r="F3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9" s="34" t="s">
        <v>665</v>
      </c>
      <c r="H389" s="52" t="s">
        <v>394</v>
      </c>
      <c r="I389" s="52" t="s">
        <v>23</v>
      </c>
    </row>
    <row r="390" s="31" customFormat="1" spans="1:9">
      <c r="A390" s="34">
        <v>18510</v>
      </c>
      <c r="B390" s="52" t="s">
        <v>395</v>
      </c>
      <c r="C390" s="52"/>
      <c r="D390" s="52"/>
      <c r="E390" s="52" t="s">
        <v>881</v>
      </c>
      <c r="F3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0" s="34" t="s">
        <v>671</v>
      </c>
      <c r="H390" s="52" t="s">
        <v>394</v>
      </c>
      <c r="I390" s="52" t="s">
        <v>23</v>
      </c>
    </row>
    <row r="391" s="31" customFormat="1" spans="1:9">
      <c r="A391" s="34">
        <v>18511</v>
      </c>
      <c r="B391" s="52" t="s">
        <v>395</v>
      </c>
      <c r="C391" s="52"/>
      <c r="D391" s="52"/>
      <c r="E391" s="52" t="s">
        <v>882</v>
      </c>
      <c r="F3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1" s="34" t="s">
        <v>671</v>
      </c>
      <c r="H391" s="52" t="s">
        <v>394</v>
      </c>
      <c r="I391" s="52" t="s">
        <v>23</v>
      </c>
    </row>
    <row r="392" s="31" customFormat="1" spans="1:9">
      <c r="A392" s="34">
        <v>18512</v>
      </c>
      <c r="B392" s="52" t="s">
        <v>396</v>
      </c>
      <c r="C392" s="52">
        <v>2</v>
      </c>
      <c r="D392" s="52">
        <v>2</v>
      </c>
      <c r="E392" s="52" t="s">
        <v>396</v>
      </c>
      <c r="F3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2" s="34" t="s">
        <v>664</v>
      </c>
      <c r="H392" s="52" t="s">
        <v>44</v>
      </c>
      <c r="I392" s="52" t="s">
        <v>23</v>
      </c>
    </row>
    <row r="393" s="31" customFormat="1" spans="1:9">
      <c r="A393" s="34">
        <v>18513</v>
      </c>
      <c r="B393" s="52" t="s">
        <v>396</v>
      </c>
      <c r="C393" s="52"/>
      <c r="D393" s="52"/>
      <c r="E393" s="52" t="s">
        <v>883</v>
      </c>
      <c r="F3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3" s="34" t="s">
        <v>674</v>
      </c>
      <c r="H393" s="52" t="s">
        <v>44</v>
      </c>
      <c r="I393" s="52" t="s">
        <v>23</v>
      </c>
    </row>
    <row r="394" s="31" customFormat="1" spans="1:9">
      <c r="A394" s="34">
        <v>18514</v>
      </c>
      <c r="B394" s="52" t="s">
        <v>398</v>
      </c>
      <c r="C394" s="52">
        <v>6</v>
      </c>
      <c r="D394" s="52">
        <v>1</v>
      </c>
      <c r="E394" s="52" t="s">
        <v>398</v>
      </c>
      <c r="F3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4" s="34" t="s">
        <v>664</v>
      </c>
      <c r="H394" s="52" t="s">
        <v>397</v>
      </c>
      <c r="I394" s="52" t="s">
        <v>23</v>
      </c>
    </row>
    <row r="395" s="31" customFormat="1" spans="1:9">
      <c r="A395" s="34">
        <v>18515</v>
      </c>
      <c r="B395" s="52" t="s">
        <v>416</v>
      </c>
      <c r="C395" s="52">
        <v>6</v>
      </c>
      <c r="D395" s="52">
        <v>1</v>
      </c>
      <c r="E395" s="52" t="s">
        <v>416</v>
      </c>
      <c r="F3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5" s="34" t="s">
        <v>664</v>
      </c>
      <c r="H395" s="52" t="s">
        <v>92</v>
      </c>
      <c r="I395" s="52" t="s">
        <v>23</v>
      </c>
    </row>
    <row r="396" s="31" customFormat="1" spans="1:9">
      <c r="A396" s="34">
        <v>18516</v>
      </c>
      <c r="B396" s="52" t="s">
        <v>414</v>
      </c>
      <c r="C396" s="52">
        <v>2</v>
      </c>
      <c r="D396" s="52">
        <v>1</v>
      </c>
      <c r="E396" s="52" t="s">
        <v>414</v>
      </c>
      <c r="F3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6" s="34" t="s">
        <v>664</v>
      </c>
      <c r="H396" s="52" t="s">
        <v>639</v>
      </c>
      <c r="I396" s="52" t="s">
        <v>23</v>
      </c>
    </row>
    <row r="397" s="31" customFormat="1" spans="1:9">
      <c r="A397" s="34">
        <v>18517</v>
      </c>
      <c r="B397" s="52" t="s">
        <v>419</v>
      </c>
      <c r="C397" s="52">
        <v>7</v>
      </c>
      <c r="D397" s="52">
        <v>4</v>
      </c>
      <c r="E397" s="52" t="s">
        <v>419</v>
      </c>
      <c r="F3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7" s="34" t="s">
        <v>664</v>
      </c>
      <c r="H397" s="52" t="s">
        <v>346</v>
      </c>
      <c r="I397" s="52" t="s">
        <v>23</v>
      </c>
    </row>
    <row r="398" s="31" customFormat="1" spans="1:9">
      <c r="A398" s="34">
        <v>18518</v>
      </c>
      <c r="B398" s="52" t="s">
        <v>419</v>
      </c>
      <c r="C398" s="52"/>
      <c r="D398" s="52"/>
      <c r="E398" s="52" t="s">
        <v>884</v>
      </c>
      <c r="F3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8" s="34" t="s">
        <v>686</v>
      </c>
      <c r="H398" s="52" t="s">
        <v>346</v>
      </c>
      <c r="I398" s="52" t="s">
        <v>23</v>
      </c>
    </row>
    <row r="399" s="31" customFormat="1" spans="1:9">
      <c r="A399" s="34">
        <v>18519</v>
      </c>
      <c r="B399" s="52" t="s">
        <v>419</v>
      </c>
      <c r="C399" s="52"/>
      <c r="D399" s="52"/>
      <c r="E399" s="52" t="s">
        <v>885</v>
      </c>
      <c r="F3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9" s="34" t="s">
        <v>686</v>
      </c>
      <c r="H399" s="52" t="s">
        <v>346</v>
      </c>
      <c r="I399" s="52" t="s">
        <v>23</v>
      </c>
    </row>
    <row r="400" s="31" customFormat="1" spans="1:9">
      <c r="A400" s="34">
        <v>18520</v>
      </c>
      <c r="B400" s="52" t="s">
        <v>419</v>
      </c>
      <c r="C400" s="52"/>
      <c r="D400" s="52"/>
      <c r="E400" s="52" t="s">
        <v>886</v>
      </c>
      <c r="F4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0" s="34" t="s">
        <v>686</v>
      </c>
      <c r="H400" s="52" t="s">
        <v>346</v>
      </c>
      <c r="I400" s="52" t="s">
        <v>23</v>
      </c>
    </row>
    <row r="401" s="31" customFormat="1" spans="1:9">
      <c r="A401" s="34">
        <v>18521</v>
      </c>
      <c r="B401" s="52" t="s">
        <v>421</v>
      </c>
      <c r="C401" s="52">
        <v>6</v>
      </c>
      <c r="D401" s="52">
        <v>1</v>
      </c>
      <c r="E401" s="52" t="s">
        <v>421</v>
      </c>
      <c r="F4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1" s="34" t="s">
        <v>664</v>
      </c>
      <c r="H401" s="52" t="s">
        <v>300</v>
      </c>
      <c r="I401" s="52" t="s">
        <v>23</v>
      </c>
    </row>
    <row r="402" s="31" customFormat="1" spans="1:9">
      <c r="A402" s="34">
        <v>18522</v>
      </c>
      <c r="B402" s="52" t="s">
        <v>422</v>
      </c>
      <c r="C402" s="52">
        <v>3</v>
      </c>
      <c r="D402" s="52">
        <v>2</v>
      </c>
      <c r="E402" s="52" t="s">
        <v>422</v>
      </c>
      <c r="F4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2" s="34" t="s">
        <v>664</v>
      </c>
      <c r="H402" s="52" t="s">
        <v>346</v>
      </c>
      <c r="I402" s="52" t="s">
        <v>23</v>
      </c>
    </row>
    <row r="403" s="31" customFormat="1" spans="1:9">
      <c r="A403" s="34">
        <v>18523</v>
      </c>
      <c r="B403" s="52" t="s">
        <v>422</v>
      </c>
      <c r="C403" s="52"/>
      <c r="D403" s="52"/>
      <c r="E403" s="52" t="s">
        <v>887</v>
      </c>
      <c r="F4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3" s="34" t="s">
        <v>665</v>
      </c>
      <c r="H403" s="52" t="s">
        <v>346</v>
      </c>
      <c r="I403" s="52" t="s">
        <v>23</v>
      </c>
    </row>
    <row r="404" s="31" customFormat="1" spans="1:9">
      <c r="A404" s="34">
        <v>18524</v>
      </c>
      <c r="B404" s="52" t="s">
        <v>424</v>
      </c>
      <c r="C404" s="52">
        <v>7</v>
      </c>
      <c r="D404" s="52">
        <v>2</v>
      </c>
      <c r="E404" s="52" t="s">
        <v>424</v>
      </c>
      <c r="F4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4" s="34" t="s">
        <v>664</v>
      </c>
      <c r="H404" s="52" t="s">
        <v>274</v>
      </c>
      <c r="I404" s="52" t="s">
        <v>23</v>
      </c>
    </row>
    <row r="405" s="31" customFormat="1" spans="1:9">
      <c r="A405" s="34">
        <v>18525</v>
      </c>
      <c r="B405" s="52" t="s">
        <v>424</v>
      </c>
      <c r="C405" s="52"/>
      <c r="D405" s="52"/>
      <c r="E405" s="52" t="s">
        <v>888</v>
      </c>
      <c r="F4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5" s="34" t="s">
        <v>686</v>
      </c>
      <c r="H405" s="52" t="s">
        <v>274</v>
      </c>
      <c r="I405" s="52" t="s">
        <v>23</v>
      </c>
    </row>
    <row r="406" s="31" customFormat="1" spans="1:9">
      <c r="A406" s="34">
        <v>18526</v>
      </c>
      <c r="B406" s="52" t="s">
        <v>430</v>
      </c>
      <c r="C406" s="52">
        <v>5</v>
      </c>
      <c r="D406" s="52">
        <v>4</v>
      </c>
      <c r="E406" s="52" t="s">
        <v>430</v>
      </c>
      <c r="F4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6" s="34" t="s">
        <v>664</v>
      </c>
      <c r="H406" s="52" t="s">
        <v>889</v>
      </c>
      <c r="I406" s="52" t="s">
        <v>23</v>
      </c>
    </row>
    <row r="407" s="31" customFormat="1" spans="1:9">
      <c r="A407" s="34">
        <v>18527</v>
      </c>
      <c r="B407" s="52" t="s">
        <v>430</v>
      </c>
      <c r="C407" s="52"/>
      <c r="D407" s="52"/>
      <c r="E407" s="52" t="s">
        <v>890</v>
      </c>
      <c r="F4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7" s="34" t="s">
        <v>674</v>
      </c>
      <c r="H407" s="52" t="s">
        <v>889</v>
      </c>
      <c r="I407" s="52" t="s">
        <v>23</v>
      </c>
    </row>
    <row r="408" s="31" customFormat="1" spans="1:9">
      <c r="A408" s="34">
        <v>18528</v>
      </c>
      <c r="B408" s="52" t="s">
        <v>430</v>
      </c>
      <c r="C408" s="52"/>
      <c r="D408" s="52"/>
      <c r="E408" s="52" t="s">
        <v>891</v>
      </c>
      <c r="F4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8" s="34" t="s">
        <v>671</v>
      </c>
      <c r="H408" s="52" t="s">
        <v>889</v>
      </c>
      <c r="I408" s="52" t="s">
        <v>23</v>
      </c>
    </row>
    <row r="409" s="31" customFormat="1" spans="1:9">
      <c r="A409" s="34">
        <v>18529</v>
      </c>
      <c r="B409" s="52" t="s">
        <v>430</v>
      </c>
      <c r="C409" s="52"/>
      <c r="D409" s="52"/>
      <c r="E409" s="52" t="s">
        <v>892</v>
      </c>
      <c r="F4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9" s="34" t="s">
        <v>671</v>
      </c>
      <c r="H409" s="52" t="s">
        <v>889</v>
      </c>
      <c r="I409" s="52" t="s">
        <v>23</v>
      </c>
    </row>
    <row r="410" s="31" customFormat="1" spans="1:9">
      <c r="A410" s="34">
        <v>18530</v>
      </c>
      <c r="B410" s="52" t="s">
        <v>426</v>
      </c>
      <c r="C410" s="52">
        <v>2</v>
      </c>
      <c r="D410" s="52">
        <v>2</v>
      </c>
      <c r="E410" s="52" t="s">
        <v>426</v>
      </c>
      <c r="F4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0" s="34" t="s">
        <v>664</v>
      </c>
      <c r="H410" s="52" t="s">
        <v>635</v>
      </c>
      <c r="I410" s="52" t="s">
        <v>23</v>
      </c>
    </row>
    <row r="411" s="31" customFormat="1" spans="1:9">
      <c r="A411" s="34">
        <v>18531</v>
      </c>
      <c r="B411" s="52" t="s">
        <v>426</v>
      </c>
      <c r="C411" s="52"/>
      <c r="D411" s="52"/>
      <c r="E411" s="52" t="s">
        <v>893</v>
      </c>
      <c r="F4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1" s="34" t="s">
        <v>674</v>
      </c>
      <c r="H411" s="52" t="s">
        <v>635</v>
      </c>
      <c r="I411" s="52" t="s">
        <v>23</v>
      </c>
    </row>
    <row r="412" s="31" customFormat="1" spans="1:9">
      <c r="A412" s="34">
        <v>18532</v>
      </c>
      <c r="B412" s="52" t="s">
        <v>428</v>
      </c>
      <c r="C412" s="52">
        <v>5</v>
      </c>
      <c r="D412" s="52">
        <v>4</v>
      </c>
      <c r="E412" s="52" t="s">
        <v>428</v>
      </c>
      <c r="F4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2" s="34" t="s">
        <v>664</v>
      </c>
      <c r="H412" s="52" t="s">
        <v>226</v>
      </c>
      <c r="I412" s="52" t="s">
        <v>23</v>
      </c>
    </row>
    <row r="413" s="31" customFormat="1" spans="1:9">
      <c r="A413" s="34">
        <v>18533</v>
      </c>
      <c r="B413" s="52" t="s">
        <v>428</v>
      </c>
      <c r="C413" s="52"/>
      <c r="D413" s="52"/>
      <c r="E413" s="52" t="s">
        <v>894</v>
      </c>
      <c r="F4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3" s="34" t="s">
        <v>674</v>
      </c>
      <c r="H413" s="52" t="s">
        <v>226</v>
      </c>
      <c r="I413" s="52" t="s">
        <v>23</v>
      </c>
    </row>
    <row r="414" s="31" customFormat="1" spans="1:9">
      <c r="A414" s="34">
        <v>18534</v>
      </c>
      <c r="B414" s="52" t="s">
        <v>428</v>
      </c>
      <c r="C414" s="52"/>
      <c r="D414" s="52"/>
      <c r="E414" s="52" t="s">
        <v>895</v>
      </c>
      <c r="F4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4" s="34" t="s">
        <v>665</v>
      </c>
      <c r="H414" s="52" t="s">
        <v>226</v>
      </c>
      <c r="I414" s="52" t="s">
        <v>23</v>
      </c>
    </row>
    <row r="415" s="31" customFormat="1" spans="1:9">
      <c r="A415" s="34">
        <v>18535</v>
      </c>
      <c r="B415" s="52" t="s">
        <v>428</v>
      </c>
      <c r="C415" s="52"/>
      <c r="D415" s="52"/>
      <c r="E415" s="52" t="s">
        <v>896</v>
      </c>
      <c r="F4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5" s="34" t="s">
        <v>671</v>
      </c>
      <c r="H415" s="52" t="s">
        <v>226</v>
      </c>
      <c r="I415" s="52" t="s">
        <v>23</v>
      </c>
    </row>
    <row r="416" s="31" customFormat="1" spans="1:9">
      <c r="A416" s="34">
        <v>18536</v>
      </c>
      <c r="B416" s="52" t="s">
        <v>400</v>
      </c>
      <c r="C416" s="52">
        <v>2</v>
      </c>
      <c r="D416" s="52">
        <v>1</v>
      </c>
      <c r="E416" s="52" t="s">
        <v>400</v>
      </c>
      <c r="F4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6" s="34" t="s">
        <v>664</v>
      </c>
      <c r="H416" s="52" t="s">
        <v>469</v>
      </c>
      <c r="I416" s="52" t="s">
        <v>23</v>
      </c>
    </row>
    <row r="417" s="31" customFormat="1" spans="1:9">
      <c r="A417" s="34">
        <v>18537</v>
      </c>
      <c r="B417" s="52" t="s">
        <v>401</v>
      </c>
      <c r="C417" s="52">
        <v>5</v>
      </c>
      <c r="D417" s="52">
        <v>1</v>
      </c>
      <c r="E417" s="52" t="s">
        <v>401</v>
      </c>
      <c r="F4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7" s="34" t="s">
        <v>664</v>
      </c>
      <c r="H417" s="52" t="s">
        <v>469</v>
      </c>
      <c r="I417" s="52" t="s">
        <v>23</v>
      </c>
    </row>
    <row r="418" s="31" customFormat="1" spans="1:9">
      <c r="A418" s="34">
        <v>18538</v>
      </c>
      <c r="B418" s="52" t="s">
        <v>405</v>
      </c>
      <c r="C418" s="52">
        <v>3</v>
      </c>
      <c r="D418" s="52">
        <v>2</v>
      </c>
      <c r="E418" s="52" t="s">
        <v>405</v>
      </c>
      <c r="F4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8" s="34" t="s">
        <v>664</v>
      </c>
      <c r="H418" s="52" t="s">
        <v>897</v>
      </c>
      <c r="I418" s="52" t="s">
        <v>23</v>
      </c>
    </row>
    <row r="419" s="31" customFormat="1" spans="1:9">
      <c r="A419" s="34">
        <v>18539</v>
      </c>
      <c r="B419" s="52" t="s">
        <v>405</v>
      </c>
      <c r="C419" s="52"/>
      <c r="D419" s="52"/>
      <c r="E419" s="52" t="s">
        <v>898</v>
      </c>
      <c r="F4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9" s="34" t="s">
        <v>674</v>
      </c>
      <c r="H419" s="52" t="s">
        <v>897</v>
      </c>
      <c r="I419" s="52" t="s">
        <v>23</v>
      </c>
    </row>
    <row r="420" s="31" customFormat="1" spans="1:9">
      <c r="A420" s="34">
        <v>18540</v>
      </c>
      <c r="B420" s="52" t="s">
        <v>403</v>
      </c>
      <c r="C420" s="52">
        <v>5</v>
      </c>
      <c r="D420" s="52">
        <v>1</v>
      </c>
      <c r="E420" s="52" t="s">
        <v>403</v>
      </c>
      <c r="F4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0" s="34" t="s">
        <v>664</v>
      </c>
      <c r="H420" s="52" t="s">
        <v>65</v>
      </c>
      <c r="I420" s="52" t="s">
        <v>23</v>
      </c>
    </row>
    <row r="421" s="31" customFormat="1" spans="1:9">
      <c r="A421" s="34">
        <v>18541</v>
      </c>
      <c r="B421" s="52" t="s">
        <v>83</v>
      </c>
      <c r="C421" s="52">
        <v>3</v>
      </c>
      <c r="D421" s="52">
        <v>3</v>
      </c>
      <c r="E421" s="52" t="s">
        <v>83</v>
      </c>
      <c r="F4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1" s="34" t="s">
        <v>664</v>
      </c>
      <c r="H421" s="52" t="s">
        <v>72</v>
      </c>
      <c r="I421" s="52" t="s">
        <v>23</v>
      </c>
    </row>
    <row r="422" s="31" customFormat="1" spans="1:9">
      <c r="A422" s="34">
        <v>18542</v>
      </c>
      <c r="B422" s="52" t="s">
        <v>83</v>
      </c>
      <c r="C422" s="52"/>
      <c r="D422" s="52"/>
      <c r="E422" s="52" t="s">
        <v>899</v>
      </c>
      <c r="F4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2" s="34" t="s">
        <v>683</v>
      </c>
      <c r="H422" s="52" t="s">
        <v>72</v>
      </c>
      <c r="I422" s="52" t="s">
        <v>23</v>
      </c>
    </row>
    <row r="423" s="31" customFormat="1" spans="1:9">
      <c r="A423" s="34">
        <v>18543</v>
      </c>
      <c r="B423" s="52" t="s">
        <v>83</v>
      </c>
      <c r="C423" s="52"/>
      <c r="D423" s="52"/>
      <c r="E423" s="52" t="s">
        <v>900</v>
      </c>
      <c r="F4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3" s="34" t="s">
        <v>683</v>
      </c>
      <c r="H423" s="52" t="s">
        <v>72</v>
      </c>
      <c r="I423" s="52" t="s">
        <v>23</v>
      </c>
    </row>
    <row r="424" s="31" customFormat="1" spans="1:9">
      <c r="A424" s="34">
        <v>18544</v>
      </c>
      <c r="B424" s="52" t="s">
        <v>412</v>
      </c>
      <c r="C424" s="52">
        <v>6</v>
      </c>
      <c r="D424" s="52">
        <v>3</v>
      </c>
      <c r="E424" s="52" t="s">
        <v>412</v>
      </c>
      <c r="F4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4" s="34" t="s">
        <v>664</v>
      </c>
      <c r="H424" s="52" t="s">
        <v>202</v>
      </c>
      <c r="I424" s="52" t="s">
        <v>23</v>
      </c>
    </row>
    <row r="425" s="31" customFormat="1" spans="1:9">
      <c r="A425" s="34">
        <v>18545</v>
      </c>
      <c r="B425" s="52" t="s">
        <v>412</v>
      </c>
      <c r="C425" s="52"/>
      <c r="D425" s="52"/>
      <c r="E425" s="52" t="s">
        <v>901</v>
      </c>
      <c r="F4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5" s="34" t="s">
        <v>686</v>
      </c>
      <c r="H425" s="52" t="s">
        <v>202</v>
      </c>
      <c r="I425" s="52" t="s">
        <v>23</v>
      </c>
    </row>
    <row r="426" s="31" customFormat="1" spans="1:9">
      <c r="A426" s="34">
        <v>18546</v>
      </c>
      <c r="B426" s="52" t="s">
        <v>412</v>
      </c>
      <c r="C426" s="52"/>
      <c r="D426" s="52"/>
      <c r="E426" s="52" t="s">
        <v>902</v>
      </c>
      <c r="F4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6" s="34" t="s">
        <v>674</v>
      </c>
      <c r="H426" s="52" t="s">
        <v>202</v>
      </c>
      <c r="I426" s="52" t="s">
        <v>23</v>
      </c>
    </row>
    <row r="427" s="31" customFormat="1" spans="1:9">
      <c r="A427" s="34">
        <v>18547</v>
      </c>
      <c r="B427" s="52" t="s">
        <v>407</v>
      </c>
      <c r="C427" s="52">
        <v>1</v>
      </c>
      <c r="D427" s="52">
        <v>1</v>
      </c>
      <c r="E427" s="52" t="s">
        <v>407</v>
      </c>
      <c r="F4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7" s="34" t="s">
        <v>664</v>
      </c>
      <c r="H427" s="52" t="s">
        <v>268</v>
      </c>
      <c r="I427" s="52" t="s">
        <v>23</v>
      </c>
    </row>
    <row r="428" s="31" customFormat="1" spans="1:9">
      <c r="A428" s="34">
        <v>18548</v>
      </c>
      <c r="B428" s="52" t="s">
        <v>408</v>
      </c>
      <c r="C428" s="52">
        <v>3</v>
      </c>
      <c r="D428" s="52">
        <v>1</v>
      </c>
      <c r="E428" s="52" t="s">
        <v>408</v>
      </c>
      <c r="F4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8" s="34" t="s">
        <v>664</v>
      </c>
      <c r="H428" s="52" t="s">
        <v>268</v>
      </c>
      <c r="I428" s="52" t="s">
        <v>23</v>
      </c>
    </row>
    <row r="429" s="31" customFormat="1" spans="1:9">
      <c r="A429" s="34">
        <v>18549</v>
      </c>
      <c r="B429" s="52" t="s">
        <v>410</v>
      </c>
      <c r="C429" s="52">
        <v>2</v>
      </c>
      <c r="D429" s="52">
        <v>2</v>
      </c>
      <c r="E429" s="52" t="s">
        <v>410</v>
      </c>
      <c r="F4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9" s="34" t="s">
        <v>664</v>
      </c>
      <c r="H429" s="52" t="s">
        <v>555</v>
      </c>
      <c r="I429" s="52" t="s">
        <v>23</v>
      </c>
    </row>
    <row r="430" s="31" customFormat="1" spans="1:9">
      <c r="A430" s="34">
        <v>18550</v>
      </c>
      <c r="B430" s="52" t="s">
        <v>410</v>
      </c>
      <c r="C430" s="52"/>
      <c r="D430" s="52"/>
      <c r="E430" s="52" t="s">
        <v>903</v>
      </c>
      <c r="F4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0" s="34" t="s">
        <v>669</v>
      </c>
      <c r="H430" s="52" t="s">
        <v>555</v>
      </c>
      <c r="I430" s="52" t="s">
        <v>23</v>
      </c>
    </row>
    <row r="431" s="31" customFormat="1" spans="1:9">
      <c r="A431" s="34">
        <v>18551</v>
      </c>
      <c r="B431" s="52" t="s">
        <v>432</v>
      </c>
      <c r="C431" s="52">
        <v>5</v>
      </c>
      <c r="D431" s="52">
        <v>1</v>
      </c>
      <c r="E431" s="52" t="s">
        <v>432</v>
      </c>
      <c r="F4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1" s="34" t="s">
        <v>664</v>
      </c>
      <c r="H431" s="52" t="s">
        <v>38</v>
      </c>
      <c r="I431" s="52" t="s">
        <v>23</v>
      </c>
    </row>
    <row r="432" s="31" customFormat="1" spans="1:9">
      <c r="A432" s="34">
        <v>18552</v>
      </c>
      <c r="B432" s="52" t="s">
        <v>445</v>
      </c>
      <c r="C432" s="52">
        <v>4</v>
      </c>
      <c r="D432" s="52">
        <v>3</v>
      </c>
      <c r="E432" s="52" t="s">
        <v>445</v>
      </c>
      <c r="F4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2" s="34" t="s">
        <v>664</v>
      </c>
      <c r="H432" s="52" t="s">
        <v>88</v>
      </c>
      <c r="I432" s="52" t="s">
        <v>23</v>
      </c>
    </row>
    <row r="433" s="31" customFormat="1" spans="1:9">
      <c r="A433" s="34">
        <v>18553</v>
      </c>
      <c r="B433" s="52" t="s">
        <v>445</v>
      </c>
      <c r="C433" s="52"/>
      <c r="D433" s="52"/>
      <c r="E433" s="52" t="s">
        <v>904</v>
      </c>
      <c r="F4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3" s="34" t="s">
        <v>674</v>
      </c>
      <c r="H433" s="52" t="s">
        <v>88</v>
      </c>
      <c r="I433" s="52" t="s">
        <v>23</v>
      </c>
    </row>
    <row r="434" s="31" customFormat="1" spans="1:9">
      <c r="A434" s="34">
        <v>18554</v>
      </c>
      <c r="B434" s="52" t="s">
        <v>445</v>
      </c>
      <c r="C434" s="52"/>
      <c r="D434" s="52"/>
      <c r="E434" s="52" t="s">
        <v>905</v>
      </c>
      <c r="F4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4" s="34" t="s">
        <v>665</v>
      </c>
      <c r="H434" s="52" t="s">
        <v>88</v>
      </c>
      <c r="I434" s="52" t="s">
        <v>23</v>
      </c>
    </row>
    <row r="435" s="31" customFormat="1" spans="1:9">
      <c r="A435" s="34">
        <v>18555</v>
      </c>
      <c r="B435" s="52" t="s">
        <v>443</v>
      </c>
      <c r="C435" s="52">
        <v>3</v>
      </c>
      <c r="D435" s="52">
        <v>2</v>
      </c>
      <c r="E435" s="52" t="s">
        <v>443</v>
      </c>
      <c r="F4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5" s="34" t="s">
        <v>664</v>
      </c>
      <c r="H435" s="52" t="s">
        <v>639</v>
      </c>
      <c r="I435" s="52" t="s">
        <v>23</v>
      </c>
    </row>
    <row r="436" s="31" customFormat="1" spans="1:9">
      <c r="A436" s="34">
        <v>18556</v>
      </c>
      <c r="B436" s="52" t="s">
        <v>443</v>
      </c>
      <c r="C436" s="52"/>
      <c r="D436" s="52"/>
      <c r="E436" s="52" t="s">
        <v>906</v>
      </c>
      <c r="F4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6" s="34" t="s">
        <v>665</v>
      </c>
      <c r="H436" s="52" t="s">
        <v>639</v>
      </c>
      <c r="I436" s="52" t="s">
        <v>23</v>
      </c>
    </row>
    <row r="437" s="31" customFormat="1" spans="1:9">
      <c r="A437" s="34">
        <v>18557</v>
      </c>
      <c r="B437" s="52" t="s">
        <v>442</v>
      </c>
      <c r="C437" s="52">
        <v>5</v>
      </c>
      <c r="D437" s="52">
        <v>3</v>
      </c>
      <c r="E437" s="52" t="s">
        <v>442</v>
      </c>
      <c r="F4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7" s="34" t="s">
        <v>664</v>
      </c>
      <c r="H437" s="52" t="s">
        <v>19</v>
      </c>
      <c r="I437" s="52" t="s">
        <v>23</v>
      </c>
    </row>
    <row r="438" s="31" customFormat="1" spans="1:9">
      <c r="A438" s="34">
        <v>18558</v>
      </c>
      <c r="B438" s="52" t="s">
        <v>442</v>
      </c>
      <c r="C438" s="52"/>
      <c r="D438" s="52"/>
      <c r="E438" s="52" t="s">
        <v>907</v>
      </c>
      <c r="F4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8" s="34" t="s">
        <v>665</v>
      </c>
      <c r="H438" s="52" t="s">
        <v>19</v>
      </c>
      <c r="I438" s="52" t="s">
        <v>23</v>
      </c>
    </row>
    <row r="439" s="31" customFormat="1" spans="1:9">
      <c r="A439" s="34">
        <v>18559</v>
      </c>
      <c r="B439" s="52" t="s">
        <v>442</v>
      </c>
      <c r="C439" s="52"/>
      <c r="D439" s="52"/>
      <c r="E439" s="52" t="s">
        <v>908</v>
      </c>
      <c r="F4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9" s="34" t="s">
        <v>665</v>
      </c>
      <c r="H439" s="52" t="s">
        <v>19</v>
      </c>
      <c r="I439" s="52" t="s">
        <v>23</v>
      </c>
    </row>
    <row r="440" s="31" customFormat="1" spans="1:9">
      <c r="A440" s="34">
        <v>18560</v>
      </c>
      <c r="B440" s="52" t="s">
        <v>451</v>
      </c>
      <c r="C440" s="52">
        <v>5</v>
      </c>
      <c r="D440" s="52">
        <v>4</v>
      </c>
      <c r="E440" s="52" t="s">
        <v>451</v>
      </c>
      <c r="F4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0" s="34" t="s">
        <v>664</v>
      </c>
      <c r="H440" s="52" t="s">
        <v>501</v>
      </c>
      <c r="I440" s="52" t="s">
        <v>23</v>
      </c>
    </row>
    <row r="441" s="31" customFormat="1" spans="1:9">
      <c r="A441" s="34">
        <v>18561</v>
      </c>
      <c r="B441" s="52" t="s">
        <v>451</v>
      </c>
      <c r="C441" s="52"/>
      <c r="D441" s="52"/>
      <c r="E441" s="52" t="s">
        <v>909</v>
      </c>
      <c r="F4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1" s="34" t="s">
        <v>674</v>
      </c>
      <c r="H441" s="52" t="s">
        <v>501</v>
      </c>
      <c r="I441" s="52" t="s">
        <v>23</v>
      </c>
    </row>
    <row r="442" s="31" customFormat="1" spans="1:9">
      <c r="A442" s="34">
        <v>18562</v>
      </c>
      <c r="B442" s="52" t="s">
        <v>451</v>
      </c>
      <c r="C442" s="52"/>
      <c r="D442" s="52"/>
      <c r="E442" s="52" t="s">
        <v>910</v>
      </c>
      <c r="F4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2" s="34" t="s">
        <v>665</v>
      </c>
      <c r="H442" s="52" t="s">
        <v>501</v>
      </c>
      <c r="I442" s="52" t="s">
        <v>23</v>
      </c>
    </row>
    <row r="443" s="31" customFormat="1" spans="1:9">
      <c r="A443" s="34">
        <v>18563</v>
      </c>
      <c r="B443" s="52" t="s">
        <v>451</v>
      </c>
      <c r="C443" s="52"/>
      <c r="D443" s="52"/>
      <c r="E443" s="52" t="s">
        <v>911</v>
      </c>
      <c r="F4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3" s="34" t="s">
        <v>671</v>
      </c>
      <c r="H443" s="52" t="s">
        <v>501</v>
      </c>
      <c r="I443" s="52" t="s">
        <v>23</v>
      </c>
    </row>
    <row r="444" s="31" customFormat="1" spans="1:9">
      <c r="A444" s="34">
        <v>18564</v>
      </c>
      <c r="B444" s="52" t="s">
        <v>195</v>
      </c>
      <c r="C444" s="52">
        <v>4</v>
      </c>
      <c r="D444" s="52">
        <v>2</v>
      </c>
      <c r="E444" s="52" t="s">
        <v>195</v>
      </c>
      <c r="F4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4" s="34" t="s">
        <v>664</v>
      </c>
      <c r="H444" s="52" t="s">
        <v>912</v>
      </c>
      <c r="I444" s="52" t="s">
        <v>23</v>
      </c>
    </row>
    <row r="445" s="31" customFormat="1" spans="1:9">
      <c r="A445" s="34">
        <v>18565</v>
      </c>
      <c r="B445" s="52" t="s">
        <v>195</v>
      </c>
      <c r="C445" s="52"/>
      <c r="D445" s="52"/>
      <c r="E445" s="52" t="s">
        <v>913</v>
      </c>
      <c r="F4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5" s="34" t="s">
        <v>665</v>
      </c>
      <c r="H445" s="52" t="s">
        <v>912</v>
      </c>
      <c r="I445" s="52" t="s">
        <v>23</v>
      </c>
    </row>
    <row r="446" s="31" customFormat="1" spans="1:9">
      <c r="A446" s="34">
        <v>18566</v>
      </c>
      <c r="B446" s="52" t="s">
        <v>434</v>
      </c>
      <c r="C446" s="52">
        <v>2</v>
      </c>
      <c r="D446" s="52">
        <v>1</v>
      </c>
      <c r="E446" s="52" t="s">
        <v>434</v>
      </c>
      <c r="F4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6" s="34" t="s">
        <v>664</v>
      </c>
      <c r="H446" s="52" t="s">
        <v>433</v>
      </c>
      <c r="I446" s="52" t="s">
        <v>23</v>
      </c>
    </row>
    <row r="447" s="31" customFormat="1" spans="1:9">
      <c r="A447" s="34">
        <v>18567</v>
      </c>
      <c r="B447" s="52" t="s">
        <v>447</v>
      </c>
      <c r="C447" s="52">
        <v>2</v>
      </c>
      <c r="D447" s="52">
        <v>2</v>
      </c>
      <c r="E447" s="52" t="s">
        <v>447</v>
      </c>
      <c r="F4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7" s="34" t="s">
        <v>664</v>
      </c>
      <c r="H447" s="52" t="s">
        <v>354</v>
      </c>
      <c r="I447" s="52" t="s">
        <v>23</v>
      </c>
    </row>
    <row r="448" s="31" customFormat="1" spans="1:9">
      <c r="A448" s="34">
        <v>18568</v>
      </c>
      <c r="B448" s="52" t="s">
        <v>447</v>
      </c>
      <c r="C448" s="52"/>
      <c r="D448" s="52"/>
      <c r="E448" s="52" t="s">
        <v>914</v>
      </c>
      <c r="F4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8" s="34" t="s">
        <v>674</v>
      </c>
      <c r="H448" s="52" t="s">
        <v>354</v>
      </c>
      <c r="I448" s="52" t="s">
        <v>23</v>
      </c>
    </row>
    <row r="449" s="31" customFormat="1" spans="1:9">
      <c r="A449" s="34">
        <v>18569</v>
      </c>
      <c r="B449" s="52" t="s">
        <v>436</v>
      </c>
      <c r="C449" s="52">
        <v>4</v>
      </c>
      <c r="D449" s="52">
        <v>4</v>
      </c>
      <c r="E449" s="52" t="s">
        <v>436</v>
      </c>
      <c r="F4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9" s="34" t="s">
        <v>664</v>
      </c>
      <c r="H449" s="52" t="s">
        <v>294</v>
      </c>
      <c r="I449" s="52" t="s">
        <v>23</v>
      </c>
    </row>
    <row r="450" s="31" customFormat="1" spans="1:9">
      <c r="A450" s="34">
        <v>18570</v>
      </c>
      <c r="B450" s="52" t="s">
        <v>436</v>
      </c>
      <c r="C450" s="52"/>
      <c r="D450" s="52"/>
      <c r="E450" s="52" t="s">
        <v>915</v>
      </c>
      <c r="F4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0" s="34" t="s">
        <v>674</v>
      </c>
      <c r="H450" s="52" t="s">
        <v>294</v>
      </c>
      <c r="I450" s="52" t="s">
        <v>23</v>
      </c>
    </row>
    <row r="451" s="31" customFormat="1" spans="1:9">
      <c r="A451" s="34">
        <v>18571</v>
      </c>
      <c r="B451" s="52" t="s">
        <v>436</v>
      </c>
      <c r="C451" s="52"/>
      <c r="D451" s="52"/>
      <c r="E451" s="52" t="s">
        <v>916</v>
      </c>
      <c r="F4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1" s="34" t="s">
        <v>686</v>
      </c>
      <c r="H451" s="52" t="s">
        <v>294</v>
      </c>
      <c r="I451" s="52" t="s">
        <v>23</v>
      </c>
    </row>
    <row r="452" s="31" customFormat="1" spans="1:9">
      <c r="A452" s="34">
        <v>18572</v>
      </c>
      <c r="B452" s="52" t="s">
        <v>436</v>
      </c>
      <c r="C452" s="52"/>
      <c r="D452" s="52"/>
      <c r="E452" s="52" t="s">
        <v>917</v>
      </c>
      <c r="F4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2" s="34" t="s">
        <v>665</v>
      </c>
      <c r="H452" s="52" t="s">
        <v>294</v>
      </c>
      <c r="I452" s="52" t="s">
        <v>23</v>
      </c>
    </row>
    <row r="453" s="31" customFormat="1" spans="1:9">
      <c r="A453" s="34">
        <v>18573</v>
      </c>
      <c r="B453" s="52" t="s">
        <v>438</v>
      </c>
      <c r="C453" s="52">
        <v>3</v>
      </c>
      <c r="D453" s="52">
        <v>3</v>
      </c>
      <c r="E453" s="52" t="s">
        <v>438</v>
      </c>
      <c r="F4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3" s="34" t="s">
        <v>664</v>
      </c>
      <c r="H453" s="52" t="s">
        <v>479</v>
      </c>
      <c r="I453" s="52" t="s">
        <v>23</v>
      </c>
    </row>
    <row r="454" s="31" customFormat="1" spans="1:9">
      <c r="A454" s="34">
        <v>18574</v>
      </c>
      <c r="B454" s="52" t="s">
        <v>438</v>
      </c>
      <c r="C454" s="52"/>
      <c r="D454" s="52"/>
      <c r="E454" s="52" t="s">
        <v>918</v>
      </c>
      <c r="F4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4" s="34" t="s">
        <v>683</v>
      </c>
      <c r="H454" s="52" t="s">
        <v>479</v>
      </c>
      <c r="I454" s="52" t="s">
        <v>23</v>
      </c>
    </row>
    <row r="455" s="31" customFormat="1" spans="1:9">
      <c r="A455" s="34">
        <v>18575</v>
      </c>
      <c r="B455" s="52" t="s">
        <v>438</v>
      </c>
      <c r="C455" s="52"/>
      <c r="D455" s="52"/>
      <c r="E455" s="52" t="s">
        <v>919</v>
      </c>
      <c r="F4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5" s="34" t="s">
        <v>674</v>
      </c>
      <c r="H455" s="52" t="s">
        <v>479</v>
      </c>
      <c r="I455" s="52" t="s">
        <v>23</v>
      </c>
    </row>
    <row r="456" s="31" customFormat="1" spans="1:9">
      <c r="A456" s="34">
        <v>18576</v>
      </c>
      <c r="B456" s="52" t="s">
        <v>440</v>
      </c>
      <c r="C456" s="52">
        <v>5</v>
      </c>
      <c r="D456" s="52">
        <v>5</v>
      </c>
      <c r="E456" s="52" t="s">
        <v>440</v>
      </c>
      <c r="F4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6" s="34" t="s">
        <v>664</v>
      </c>
      <c r="H456" s="52" t="s">
        <v>242</v>
      </c>
      <c r="I456" s="52" t="s">
        <v>23</v>
      </c>
    </row>
    <row r="457" s="31" customFormat="1" spans="1:9">
      <c r="A457" s="34">
        <v>18577</v>
      </c>
      <c r="B457" s="52" t="s">
        <v>440</v>
      </c>
      <c r="C457" s="52"/>
      <c r="D457" s="52"/>
      <c r="E457" s="52" t="s">
        <v>920</v>
      </c>
      <c r="F4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7" s="34" t="s">
        <v>674</v>
      </c>
      <c r="H457" s="52" t="s">
        <v>242</v>
      </c>
      <c r="I457" s="52" t="s">
        <v>23</v>
      </c>
    </row>
    <row r="458" s="31" customFormat="1" spans="1:9">
      <c r="A458" s="34">
        <v>18578</v>
      </c>
      <c r="B458" s="52" t="s">
        <v>440</v>
      </c>
      <c r="C458" s="52"/>
      <c r="D458" s="52"/>
      <c r="E458" s="52" t="s">
        <v>921</v>
      </c>
      <c r="F4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8" s="34" t="s">
        <v>665</v>
      </c>
      <c r="H458" s="52" t="s">
        <v>242</v>
      </c>
      <c r="I458" s="52" t="s">
        <v>23</v>
      </c>
    </row>
    <row r="459" s="31" customFormat="1" spans="1:9">
      <c r="A459" s="34">
        <v>18579</v>
      </c>
      <c r="B459" s="52" t="s">
        <v>440</v>
      </c>
      <c r="C459" s="52"/>
      <c r="D459" s="52"/>
      <c r="E459" s="52" t="s">
        <v>922</v>
      </c>
      <c r="F4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9" s="34" t="s">
        <v>665</v>
      </c>
      <c r="H459" s="52" t="s">
        <v>242</v>
      </c>
      <c r="I459" s="52" t="s">
        <v>23</v>
      </c>
    </row>
    <row r="460" s="31" customFormat="1" spans="1:9">
      <c r="A460" s="34">
        <v>18580</v>
      </c>
      <c r="B460" s="52" t="s">
        <v>440</v>
      </c>
      <c r="C460" s="52"/>
      <c r="D460" s="52"/>
      <c r="E460" s="52" t="s">
        <v>923</v>
      </c>
      <c r="F4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0" s="34" t="s">
        <v>665</v>
      </c>
      <c r="H460" s="52" t="s">
        <v>242</v>
      </c>
      <c r="I460" s="52" t="s">
        <v>23</v>
      </c>
    </row>
    <row r="461" s="31" customFormat="1" spans="1:9">
      <c r="A461" s="34">
        <v>18581</v>
      </c>
      <c r="B461" s="52" t="s">
        <v>450</v>
      </c>
      <c r="C461" s="52">
        <v>8</v>
      </c>
      <c r="D461" s="52">
        <v>3</v>
      </c>
      <c r="E461" s="52" t="s">
        <v>450</v>
      </c>
      <c r="F4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1" s="34" t="s">
        <v>664</v>
      </c>
      <c r="H461" s="52" t="s">
        <v>501</v>
      </c>
      <c r="I461" s="52" t="s">
        <v>23</v>
      </c>
    </row>
    <row r="462" s="31" customFormat="1" spans="1:9">
      <c r="A462" s="34">
        <v>18582</v>
      </c>
      <c r="B462" s="52" t="s">
        <v>450</v>
      </c>
      <c r="C462" s="52"/>
      <c r="D462" s="52"/>
      <c r="E462" s="52" t="s">
        <v>924</v>
      </c>
      <c r="F4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2" s="34" t="s">
        <v>686</v>
      </c>
      <c r="H462" s="52" t="s">
        <v>501</v>
      </c>
      <c r="I462" s="52" t="s">
        <v>23</v>
      </c>
    </row>
    <row r="463" s="31" customFormat="1" spans="1:9">
      <c r="A463" s="34">
        <v>18583</v>
      </c>
      <c r="B463" s="52" t="s">
        <v>450</v>
      </c>
      <c r="C463" s="52"/>
      <c r="D463" s="52"/>
      <c r="E463" s="52" t="s">
        <v>925</v>
      </c>
      <c r="F4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3" s="34" t="s">
        <v>686</v>
      </c>
      <c r="H463" s="52" t="s">
        <v>501</v>
      </c>
      <c r="I463" s="52" t="s">
        <v>23</v>
      </c>
    </row>
    <row r="464" s="31" customFormat="1" spans="1:9">
      <c r="A464" s="34">
        <v>18584</v>
      </c>
      <c r="B464" s="52" t="s">
        <v>459</v>
      </c>
      <c r="C464" s="52">
        <v>5</v>
      </c>
      <c r="D464" s="52">
        <v>4</v>
      </c>
      <c r="E464" s="52" t="s">
        <v>459</v>
      </c>
      <c r="F4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4" s="34" t="s">
        <v>664</v>
      </c>
      <c r="H464" s="52" t="s">
        <v>277</v>
      </c>
      <c r="I464" s="52" t="s">
        <v>23</v>
      </c>
    </row>
    <row r="465" s="31" customFormat="1" spans="1:9">
      <c r="A465" s="34">
        <v>18585</v>
      </c>
      <c r="B465" s="52" t="s">
        <v>459</v>
      </c>
      <c r="C465" s="52"/>
      <c r="D465" s="52"/>
      <c r="E465" s="52" t="s">
        <v>926</v>
      </c>
      <c r="F4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5" s="34" t="s">
        <v>683</v>
      </c>
      <c r="H465" s="52" t="s">
        <v>277</v>
      </c>
      <c r="I465" s="52" t="s">
        <v>23</v>
      </c>
    </row>
    <row r="466" s="31" customFormat="1" spans="1:9">
      <c r="A466" s="34">
        <v>18586</v>
      </c>
      <c r="B466" s="52" t="s">
        <v>459</v>
      </c>
      <c r="C466" s="52"/>
      <c r="D466" s="52"/>
      <c r="E466" s="52" t="s">
        <v>927</v>
      </c>
      <c r="F4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6" s="34" t="s">
        <v>665</v>
      </c>
      <c r="H466" s="52" t="s">
        <v>277</v>
      </c>
      <c r="I466" s="52" t="s">
        <v>23</v>
      </c>
    </row>
    <row r="467" s="31" customFormat="1" spans="1:9">
      <c r="A467" s="34">
        <v>18587</v>
      </c>
      <c r="B467" s="52" t="s">
        <v>459</v>
      </c>
      <c r="C467" s="52"/>
      <c r="D467" s="52"/>
      <c r="E467" s="52" t="s">
        <v>928</v>
      </c>
      <c r="F4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7" s="34" t="s">
        <v>683</v>
      </c>
      <c r="H467" s="52" t="s">
        <v>277</v>
      </c>
      <c r="I467" s="52" t="s">
        <v>23</v>
      </c>
    </row>
    <row r="468" s="31" customFormat="1" spans="1:9">
      <c r="A468" s="34">
        <v>18588</v>
      </c>
      <c r="B468" s="52" t="s">
        <v>460</v>
      </c>
      <c r="C468" s="52">
        <v>3</v>
      </c>
      <c r="D468" s="52">
        <v>3</v>
      </c>
      <c r="E468" s="52" t="s">
        <v>460</v>
      </c>
      <c r="F4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8" s="34" t="s">
        <v>664</v>
      </c>
      <c r="H468" s="52" t="s">
        <v>300</v>
      </c>
      <c r="I468" s="52" t="s">
        <v>23</v>
      </c>
    </row>
    <row r="469" s="31" customFormat="1" spans="1:9">
      <c r="A469" s="34">
        <v>18589</v>
      </c>
      <c r="B469" s="52" t="s">
        <v>460</v>
      </c>
      <c r="C469" s="52"/>
      <c r="D469" s="52"/>
      <c r="E469" s="52" t="s">
        <v>929</v>
      </c>
      <c r="F4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9" s="34" t="s">
        <v>671</v>
      </c>
      <c r="H469" s="52" t="s">
        <v>300</v>
      </c>
      <c r="I469" s="52" t="s">
        <v>23</v>
      </c>
    </row>
    <row r="470" s="31" customFormat="1" spans="1:9">
      <c r="A470" s="34">
        <v>18590</v>
      </c>
      <c r="B470" s="52" t="s">
        <v>460</v>
      </c>
      <c r="C470" s="52"/>
      <c r="D470" s="52"/>
      <c r="E470" s="52" t="s">
        <v>930</v>
      </c>
      <c r="F4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0" s="34" t="s">
        <v>671</v>
      </c>
      <c r="H470" s="52" t="s">
        <v>300</v>
      </c>
      <c r="I470" s="52" t="s">
        <v>23</v>
      </c>
    </row>
    <row r="471" s="31" customFormat="1" spans="1:9">
      <c r="A471" s="34">
        <v>18591</v>
      </c>
      <c r="B471" s="52" t="s">
        <v>462</v>
      </c>
      <c r="C471" s="52">
        <v>5</v>
      </c>
      <c r="D471" s="52">
        <v>2</v>
      </c>
      <c r="E471" s="52" t="s">
        <v>462</v>
      </c>
      <c r="F4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1" s="34" t="s">
        <v>664</v>
      </c>
      <c r="H471" s="52" t="s">
        <v>25</v>
      </c>
      <c r="I471" s="52" t="s">
        <v>23</v>
      </c>
    </row>
    <row r="472" s="31" customFormat="1" spans="1:9">
      <c r="A472" s="34">
        <v>18592</v>
      </c>
      <c r="B472" s="52" t="s">
        <v>462</v>
      </c>
      <c r="C472" s="52"/>
      <c r="D472" s="52"/>
      <c r="E472" s="52" t="s">
        <v>931</v>
      </c>
      <c r="F4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2" s="34" t="s">
        <v>683</v>
      </c>
      <c r="H472" s="52" t="s">
        <v>25</v>
      </c>
      <c r="I472" s="52" t="s">
        <v>23</v>
      </c>
    </row>
    <row r="473" s="31" customFormat="1" spans="1:9">
      <c r="A473" s="34">
        <v>18593</v>
      </c>
      <c r="B473" s="52" t="s">
        <v>453</v>
      </c>
      <c r="C473" s="52">
        <v>6</v>
      </c>
      <c r="D473" s="52">
        <v>1</v>
      </c>
      <c r="E473" s="52" t="s">
        <v>453</v>
      </c>
      <c r="F4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3" s="34" t="s">
        <v>664</v>
      </c>
      <c r="H473" s="52" t="s">
        <v>69</v>
      </c>
      <c r="I473" s="52" t="s">
        <v>23</v>
      </c>
    </row>
    <row r="474" s="31" customFormat="1" spans="1:9">
      <c r="A474" s="34">
        <v>18594</v>
      </c>
      <c r="B474" s="52" t="s">
        <v>457</v>
      </c>
      <c r="C474" s="52">
        <v>1</v>
      </c>
      <c r="D474" s="52">
        <v>1</v>
      </c>
      <c r="E474" s="52" t="s">
        <v>457</v>
      </c>
      <c r="F4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4" s="34" t="s">
        <v>664</v>
      </c>
      <c r="H474" s="52" t="s">
        <v>72</v>
      </c>
      <c r="I474" s="52" t="s">
        <v>23</v>
      </c>
    </row>
    <row r="475" s="31" customFormat="1" spans="1:9">
      <c r="A475" s="34">
        <v>18595</v>
      </c>
      <c r="B475" s="52" t="s">
        <v>455</v>
      </c>
      <c r="C475" s="52">
        <v>5</v>
      </c>
      <c r="D475" s="52">
        <v>1</v>
      </c>
      <c r="E475" s="52" t="s">
        <v>455</v>
      </c>
      <c r="F4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5" s="34" t="s">
        <v>664</v>
      </c>
      <c r="H475" s="52" t="s">
        <v>316</v>
      </c>
      <c r="I475" s="52" t="s">
        <v>23</v>
      </c>
    </row>
    <row r="476" s="31" customFormat="1" spans="1:9">
      <c r="A476" s="34">
        <v>18596</v>
      </c>
      <c r="B476" s="52" t="s">
        <v>463</v>
      </c>
      <c r="C476" s="52">
        <v>4</v>
      </c>
      <c r="D476" s="52">
        <v>2</v>
      </c>
      <c r="E476" s="52" t="s">
        <v>463</v>
      </c>
      <c r="F4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6" s="34" t="s">
        <v>664</v>
      </c>
      <c r="H476" s="52" t="s">
        <v>349</v>
      </c>
      <c r="I476" s="52" t="s">
        <v>23</v>
      </c>
    </row>
    <row r="477" s="31" customFormat="1" spans="1:9">
      <c r="A477" s="34">
        <v>18597</v>
      </c>
      <c r="B477" s="52" t="s">
        <v>463</v>
      </c>
      <c r="C477" s="52"/>
      <c r="D477" s="52"/>
      <c r="E477" s="52" t="s">
        <v>932</v>
      </c>
      <c r="F4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7" s="34" t="s">
        <v>683</v>
      </c>
      <c r="H477" s="52" t="s">
        <v>349</v>
      </c>
      <c r="I477" s="52" t="s">
        <v>23</v>
      </c>
    </row>
    <row r="478" s="31" customFormat="1" spans="1:9">
      <c r="A478" s="34">
        <v>18598</v>
      </c>
      <c r="B478" s="52" t="s">
        <v>465</v>
      </c>
      <c r="C478" s="52">
        <v>8</v>
      </c>
      <c r="D478" s="52">
        <v>3</v>
      </c>
      <c r="E478" s="52" t="s">
        <v>465</v>
      </c>
      <c r="F4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8" s="34" t="s">
        <v>664</v>
      </c>
      <c r="H478" s="52" t="s">
        <v>464</v>
      </c>
      <c r="I478" s="52" t="s">
        <v>23</v>
      </c>
    </row>
    <row r="479" s="31" customFormat="1" spans="1:9">
      <c r="A479" s="34">
        <v>18599</v>
      </c>
      <c r="B479" s="52" t="s">
        <v>465</v>
      </c>
      <c r="C479" s="52"/>
      <c r="D479" s="52"/>
      <c r="E479" s="52" t="s">
        <v>933</v>
      </c>
      <c r="F4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9" s="34" t="s">
        <v>674</v>
      </c>
      <c r="H479" s="52" t="s">
        <v>464</v>
      </c>
      <c r="I479" s="52" t="s">
        <v>23</v>
      </c>
    </row>
    <row r="480" s="31" customFormat="1" spans="1:9">
      <c r="A480" s="34">
        <v>18600</v>
      </c>
      <c r="B480" s="52" t="s">
        <v>465</v>
      </c>
      <c r="C480" s="52"/>
      <c r="D480" s="52"/>
      <c r="E480" s="52" t="s">
        <v>934</v>
      </c>
      <c r="F4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0" s="34" t="s">
        <v>671</v>
      </c>
      <c r="H480" s="52" t="s">
        <v>464</v>
      </c>
      <c r="I480" s="52" t="s">
        <v>23</v>
      </c>
    </row>
    <row r="481" s="31" customFormat="1" spans="1:9">
      <c r="A481" s="34">
        <v>18601</v>
      </c>
      <c r="B481" s="52" t="s">
        <v>20</v>
      </c>
      <c r="C481" s="52">
        <v>5</v>
      </c>
      <c r="D481" s="52">
        <v>3</v>
      </c>
      <c r="E481" s="52" t="s">
        <v>20</v>
      </c>
      <c r="F4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1" s="34" t="s">
        <v>664</v>
      </c>
      <c r="H481" s="52" t="s">
        <v>19</v>
      </c>
      <c r="I481" s="52" t="s">
        <v>23</v>
      </c>
    </row>
    <row r="482" s="31" customFormat="1" spans="1:9">
      <c r="A482" s="34">
        <v>18602</v>
      </c>
      <c r="B482" s="52" t="s">
        <v>20</v>
      </c>
      <c r="C482" s="52"/>
      <c r="D482" s="52"/>
      <c r="E482" s="52" t="s">
        <v>935</v>
      </c>
      <c r="F4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2" s="34" t="s">
        <v>683</v>
      </c>
      <c r="H482" s="52" t="s">
        <v>19</v>
      </c>
      <c r="I482" s="52" t="s">
        <v>23</v>
      </c>
    </row>
    <row r="483" s="31" customFormat="1" spans="1:9">
      <c r="A483" s="34">
        <v>18603</v>
      </c>
      <c r="B483" s="52" t="s">
        <v>20</v>
      </c>
      <c r="C483" s="52"/>
      <c r="D483" s="52"/>
      <c r="E483" s="52" t="s">
        <v>936</v>
      </c>
      <c r="F4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3" s="34" t="s">
        <v>665</v>
      </c>
      <c r="H483" s="52" t="s">
        <v>19</v>
      </c>
      <c r="I483" s="52" t="s">
        <v>23</v>
      </c>
    </row>
    <row r="484" s="31" customFormat="1" spans="1:9">
      <c r="A484" s="34">
        <v>18604</v>
      </c>
      <c r="B484" s="52" t="s">
        <v>466</v>
      </c>
      <c r="C484" s="52">
        <v>5</v>
      </c>
      <c r="D484" s="52">
        <v>1</v>
      </c>
      <c r="E484" s="52" t="s">
        <v>466</v>
      </c>
      <c r="F4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4" s="34" t="s">
        <v>664</v>
      </c>
      <c r="H484" s="52" t="s">
        <v>138</v>
      </c>
      <c r="I484" s="52" t="s">
        <v>23</v>
      </c>
    </row>
    <row r="485" s="31" customFormat="1" spans="1:9">
      <c r="A485" s="34">
        <v>18605</v>
      </c>
      <c r="B485" s="52" t="s">
        <v>470</v>
      </c>
      <c r="C485" s="52">
        <v>5</v>
      </c>
      <c r="D485" s="52">
        <v>2</v>
      </c>
      <c r="E485" s="52" t="s">
        <v>470</v>
      </c>
      <c r="F4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5" s="34" t="s">
        <v>664</v>
      </c>
      <c r="H485" s="52" t="s">
        <v>469</v>
      </c>
      <c r="I485" s="52" t="s">
        <v>23</v>
      </c>
    </row>
    <row r="486" s="31" customFormat="1" spans="1:9">
      <c r="A486" s="34">
        <v>18606</v>
      </c>
      <c r="B486" s="52" t="s">
        <v>470</v>
      </c>
      <c r="C486" s="52"/>
      <c r="D486" s="52"/>
      <c r="E486" s="52" t="s">
        <v>937</v>
      </c>
      <c r="F4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6" s="34" t="s">
        <v>674</v>
      </c>
      <c r="H486" s="52" t="s">
        <v>469</v>
      </c>
      <c r="I486" s="52" t="s">
        <v>23</v>
      </c>
    </row>
    <row r="487" s="31" customFormat="1" spans="1:9">
      <c r="A487" s="34">
        <v>18607</v>
      </c>
      <c r="B487" s="52" t="s">
        <v>467</v>
      </c>
      <c r="C487" s="52">
        <v>5</v>
      </c>
      <c r="D487" s="52">
        <v>4</v>
      </c>
      <c r="E487" s="52" t="s">
        <v>467</v>
      </c>
      <c r="F4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7" s="34" t="s">
        <v>664</v>
      </c>
      <c r="H487" s="52" t="s">
        <v>135</v>
      </c>
      <c r="I487" s="52" t="s">
        <v>23</v>
      </c>
    </row>
    <row r="488" s="31" customFormat="1" spans="1:9">
      <c r="A488" s="34">
        <v>18608</v>
      </c>
      <c r="B488" s="52" t="s">
        <v>467</v>
      </c>
      <c r="C488" s="52"/>
      <c r="D488" s="52"/>
      <c r="E488" s="52" t="s">
        <v>938</v>
      </c>
      <c r="F4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8" s="34" t="s">
        <v>671</v>
      </c>
      <c r="H488" s="52" t="s">
        <v>135</v>
      </c>
      <c r="I488" s="52" t="s">
        <v>23</v>
      </c>
    </row>
    <row r="489" s="31" customFormat="1" spans="1:9">
      <c r="A489" s="34">
        <v>18609</v>
      </c>
      <c r="B489" s="52" t="s">
        <v>467</v>
      </c>
      <c r="C489" s="52"/>
      <c r="D489" s="52"/>
      <c r="E489" s="52" t="s">
        <v>939</v>
      </c>
      <c r="F4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9" s="34" t="s">
        <v>671</v>
      </c>
      <c r="H489" s="52" t="s">
        <v>135</v>
      </c>
      <c r="I489" s="52" t="s">
        <v>23</v>
      </c>
    </row>
    <row r="490" s="31" customFormat="1" spans="1:9">
      <c r="A490" s="34">
        <v>18610</v>
      </c>
      <c r="B490" s="52" t="s">
        <v>467</v>
      </c>
      <c r="C490" s="52"/>
      <c r="D490" s="52"/>
      <c r="E490" s="52" t="s">
        <v>940</v>
      </c>
      <c r="F4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0" s="34" t="s">
        <v>671</v>
      </c>
      <c r="H490" s="52" t="s">
        <v>135</v>
      </c>
      <c r="I490" s="52" t="s">
        <v>23</v>
      </c>
    </row>
    <row r="491" s="31" customFormat="1" spans="1:9">
      <c r="A491" s="34">
        <v>18611</v>
      </c>
      <c r="B491" s="52" t="s">
        <v>473</v>
      </c>
      <c r="C491" s="52">
        <v>6</v>
      </c>
      <c r="D491" s="52">
        <v>3</v>
      </c>
      <c r="E491" s="52" t="s">
        <v>473</v>
      </c>
      <c r="F4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1" s="34" t="s">
        <v>664</v>
      </c>
      <c r="H491" s="52" t="s">
        <v>472</v>
      </c>
      <c r="I491" s="52" t="s">
        <v>23</v>
      </c>
    </row>
    <row r="492" s="31" customFormat="1" spans="1:9">
      <c r="A492" s="34">
        <v>18612</v>
      </c>
      <c r="B492" s="52" t="s">
        <v>473</v>
      </c>
      <c r="C492" s="52"/>
      <c r="D492" s="52"/>
      <c r="E492" s="52" t="s">
        <v>941</v>
      </c>
      <c r="F4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2" s="34" t="s">
        <v>669</v>
      </c>
      <c r="H492" s="52" t="s">
        <v>472</v>
      </c>
      <c r="I492" s="52" t="s">
        <v>23</v>
      </c>
    </row>
    <row r="493" s="31" customFormat="1" spans="1:9">
      <c r="A493" s="34">
        <v>18613</v>
      </c>
      <c r="B493" s="52" t="s">
        <v>473</v>
      </c>
      <c r="C493" s="52"/>
      <c r="D493" s="52"/>
      <c r="E493" s="52" t="s">
        <v>942</v>
      </c>
      <c r="F4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3" s="34" t="s">
        <v>669</v>
      </c>
      <c r="H493" s="52" t="s">
        <v>472</v>
      </c>
      <c r="I493" s="52" t="s">
        <v>23</v>
      </c>
    </row>
    <row r="494" s="31" customFormat="1" spans="1:9">
      <c r="A494" s="34">
        <v>18614</v>
      </c>
      <c r="B494" s="52" t="s">
        <v>281</v>
      </c>
      <c r="C494" s="52">
        <v>2</v>
      </c>
      <c r="D494" s="52">
        <v>2</v>
      </c>
      <c r="E494" s="52" t="s">
        <v>281</v>
      </c>
      <c r="F4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4" s="34" t="s">
        <v>664</v>
      </c>
      <c r="H494" s="52" t="s">
        <v>129</v>
      </c>
      <c r="I494" s="52" t="s">
        <v>23</v>
      </c>
    </row>
    <row r="495" s="31" customFormat="1" spans="1:9">
      <c r="A495" s="34">
        <v>18615</v>
      </c>
      <c r="B495" s="52" t="s">
        <v>281</v>
      </c>
      <c r="C495" s="52"/>
      <c r="D495" s="52"/>
      <c r="E495" s="52" t="s">
        <v>943</v>
      </c>
      <c r="F4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5" s="34" t="s">
        <v>665</v>
      </c>
      <c r="H495" s="52" t="s">
        <v>129</v>
      </c>
      <c r="I495" s="52" t="s">
        <v>23</v>
      </c>
    </row>
    <row r="496" s="31" customFormat="1" spans="1:9">
      <c r="A496" s="34">
        <v>18616</v>
      </c>
      <c r="B496" s="52" t="s">
        <v>474</v>
      </c>
      <c r="C496" s="52">
        <v>4</v>
      </c>
      <c r="D496" s="52">
        <v>2</v>
      </c>
      <c r="E496" s="52" t="s">
        <v>474</v>
      </c>
      <c r="F4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6" s="34" t="s">
        <v>664</v>
      </c>
      <c r="H496" s="52" t="s">
        <v>274</v>
      </c>
      <c r="I496" s="52" t="s">
        <v>23</v>
      </c>
    </row>
    <row r="497" s="31" customFormat="1" spans="1:9">
      <c r="A497" s="34">
        <v>18617</v>
      </c>
      <c r="B497" s="52" t="s">
        <v>474</v>
      </c>
      <c r="C497" s="52"/>
      <c r="D497" s="52"/>
      <c r="E497" s="52" t="s">
        <v>944</v>
      </c>
      <c r="F4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7" s="34" t="s">
        <v>665</v>
      </c>
      <c r="H497" s="52" t="s">
        <v>274</v>
      </c>
      <c r="I497" s="52" t="s">
        <v>23</v>
      </c>
    </row>
    <row r="498" s="31" customFormat="1" spans="1:9">
      <c r="A498" s="34">
        <v>18618</v>
      </c>
      <c r="B498" s="52" t="s">
        <v>475</v>
      </c>
      <c r="C498" s="52">
        <v>4</v>
      </c>
      <c r="D498" s="52">
        <v>3</v>
      </c>
      <c r="E498" s="52" t="s">
        <v>475</v>
      </c>
      <c r="F4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8" s="34" t="s">
        <v>664</v>
      </c>
      <c r="H498" s="52" t="s">
        <v>109</v>
      </c>
      <c r="I498" s="52" t="s">
        <v>23</v>
      </c>
    </row>
    <row r="499" s="31" customFormat="1" spans="1:9">
      <c r="A499" s="34">
        <v>18619</v>
      </c>
      <c r="B499" s="52" t="s">
        <v>475</v>
      </c>
      <c r="C499" s="52"/>
      <c r="D499" s="52"/>
      <c r="E499" s="52" t="s">
        <v>945</v>
      </c>
      <c r="F4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9" s="34" t="s">
        <v>667</v>
      </c>
      <c r="H499" s="52" t="s">
        <v>109</v>
      </c>
      <c r="I499" s="52" t="s">
        <v>23</v>
      </c>
    </row>
    <row r="500" s="31" customFormat="1" spans="1:9">
      <c r="A500" s="34">
        <v>18620</v>
      </c>
      <c r="B500" s="52" t="s">
        <v>475</v>
      </c>
      <c r="C500" s="52"/>
      <c r="D500" s="52"/>
      <c r="E500" s="52" t="s">
        <v>946</v>
      </c>
      <c r="F5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0" s="34" t="s">
        <v>669</v>
      </c>
      <c r="H500" s="52" t="s">
        <v>109</v>
      </c>
      <c r="I500" s="52" t="s">
        <v>23</v>
      </c>
    </row>
    <row r="501" s="31" customFormat="1" spans="1:9">
      <c r="A501" s="34">
        <v>18621</v>
      </c>
      <c r="B501" s="52" t="s">
        <v>476</v>
      </c>
      <c r="C501" s="52">
        <v>6</v>
      </c>
      <c r="D501" s="52">
        <v>4</v>
      </c>
      <c r="E501" s="52" t="s">
        <v>476</v>
      </c>
      <c r="F5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1" s="34" t="s">
        <v>664</v>
      </c>
      <c r="H501" s="52" t="s">
        <v>56</v>
      </c>
      <c r="I501" s="52" t="s">
        <v>23</v>
      </c>
    </row>
    <row r="502" s="31" customFormat="1" spans="1:9">
      <c r="A502" s="34">
        <v>18622</v>
      </c>
      <c r="B502" s="52" t="s">
        <v>476</v>
      </c>
      <c r="C502" s="52"/>
      <c r="D502" s="52"/>
      <c r="E502" s="52" t="s">
        <v>947</v>
      </c>
      <c r="F5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2" s="34" t="s">
        <v>674</v>
      </c>
      <c r="H502" s="52" t="s">
        <v>56</v>
      </c>
      <c r="I502" s="52" t="s">
        <v>23</v>
      </c>
    </row>
    <row r="503" s="31" customFormat="1" spans="1:9">
      <c r="A503" s="34">
        <v>18623</v>
      </c>
      <c r="B503" s="52" t="s">
        <v>476</v>
      </c>
      <c r="C503" s="52"/>
      <c r="D503" s="52"/>
      <c r="E503" s="52" t="s">
        <v>948</v>
      </c>
      <c r="F5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3" s="34" t="s">
        <v>683</v>
      </c>
      <c r="H503" s="52" t="s">
        <v>56</v>
      </c>
      <c r="I503" s="52" t="s">
        <v>23</v>
      </c>
    </row>
    <row r="504" s="31" customFormat="1" spans="1:9">
      <c r="A504" s="34">
        <v>18624</v>
      </c>
      <c r="B504" s="52" t="s">
        <v>476</v>
      </c>
      <c r="C504" s="52"/>
      <c r="D504" s="52"/>
      <c r="E504" s="52" t="s">
        <v>949</v>
      </c>
      <c r="F5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4" s="34" t="s">
        <v>671</v>
      </c>
      <c r="H504" s="52" t="s">
        <v>56</v>
      </c>
      <c r="I504" s="52" t="s">
        <v>23</v>
      </c>
    </row>
    <row r="505" s="31" customFormat="1" spans="1:9">
      <c r="A505" s="34">
        <v>18625</v>
      </c>
      <c r="B505" s="52" t="s">
        <v>478</v>
      </c>
      <c r="C505" s="52">
        <v>6</v>
      </c>
      <c r="D505" s="52">
        <v>5</v>
      </c>
      <c r="E505" s="52" t="s">
        <v>478</v>
      </c>
      <c r="F5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5" s="34" t="s">
        <v>664</v>
      </c>
      <c r="H505" s="52" t="s">
        <v>123</v>
      </c>
      <c r="I505" s="52" t="s">
        <v>23</v>
      </c>
    </row>
    <row r="506" s="31" customFormat="1" spans="1:9">
      <c r="A506" s="34">
        <v>18626</v>
      </c>
      <c r="B506" s="52" t="s">
        <v>478</v>
      </c>
      <c r="C506" s="52"/>
      <c r="D506" s="52"/>
      <c r="E506" s="52" t="s">
        <v>950</v>
      </c>
      <c r="F5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6" s="34" t="s">
        <v>665</v>
      </c>
      <c r="H506" s="52" t="s">
        <v>123</v>
      </c>
      <c r="I506" s="52" t="s">
        <v>23</v>
      </c>
    </row>
    <row r="507" s="31" customFormat="1" spans="1:9">
      <c r="A507" s="34">
        <v>18627</v>
      </c>
      <c r="B507" s="52" t="s">
        <v>478</v>
      </c>
      <c r="C507" s="52"/>
      <c r="D507" s="52"/>
      <c r="E507" s="52" t="s">
        <v>951</v>
      </c>
      <c r="F5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7" s="34" t="s">
        <v>671</v>
      </c>
      <c r="H507" s="52" t="s">
        <v>123</v>
      </c>
      <c r="I507" s="52" t="s">
        <v>23</v>
      </c>
    </row>
    <row r="508" s="31" customFormat="1" spans="1:9">
      <c r="A508" s="34">
        <v>18628</v>
      </c>
      <c r="B508" s="52" t="s">
        <v>478</v>
      </c>
      <c r="C508" s="52"/>
      <c r="D508" s="52"/>
      <c r="E508" s="52" t="s">
        <v>952</v>
      </c>
      <c r="F5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8" s="34" t="s">
        <v>671</v>
      </c>
      <c r="H508" s="52" t="s">
        <v>123</v>
      </c>
      <c r="I508" s="52" t="s">
        <v>23</v>
      </c>
    </row>
    <row r="509" s="31" customFormat="1" spans="1:9">
      <c r="A509" s="34">
        <v>18629</v>
      </c>
      <c r="B509" s="52" t="s">
        <v>478</v>
      </c>
      <c r="C509" s="52"/>
      <c r="D509" s="52"/>
      <c r="E509" s="52" t="s">
        <v>953</v>
      </c>
      <c r="F5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9" s="34" t="s">
        <v>671</v>
      </c>
      <c r="H509" s="52" t="s">
        <v>123</v>
      </c>
      <c r="I509" s="52" t="s">
        <v>23</v>
      </c>
    </row>
    <row r="510" s="31" customFormat="1" spans="1:9">
      <c r="A510" s="34">
        <v>18630</v>
      </c>
      <c r="B510" s="52" t="s">
        <v>480</v>
      </c>
      <c r="C510" s="52">
        <v>3</v>
      </c>
      <c r="D510" s="52">
        <v>3</v>
      </c>
      <c r="E510" s="52" t="s">
        <v>480</v>
      </c>
      <c r="F5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0" s="34" t="s">
        <v>664</v>
      </c>
      <c r="H510" s="52" t="s">
        <v>479</v>
      </c>
      <c r="I510" s="52" t="s">
        <v>23</v>
      </c>
    </row>
    <row r="511" s="31" customFormat="1" spans="1:9">
      <c r="A511" s="34">
        <v>18631</v>
      </c>
      <c r="B511" s="52" t="s">
        <v>480</v>
      </c>
      <c r="C511" s="52"/>
      <c r="D511" s="52"/>
      <c r="E511" s="52" t="s">
        <v>954</v>
      </c>
      <c r="F5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1" s="34" t="s">
        <v>671</v>
      </c>
      <c r="H511" s="52" t="s">
        <v>479</v>
      </c>
      <c r="I511" s="52" t="s">
        <v>23</v>
      </c>
    </row>
    <row r="512" s="31" customFormat="1" spans="1:9">
      <c r="A512" s="34">
        <v>18632</v>
      </c>
      <c r="B512" s="52" t="s">
        <v>480</v>
      </c>
      <c r="C512" s="52"/>
      <c r="D512" s="52"/>
      <c r="E512" s="52" t="s">
        <v>955</v>
      </c>
      <c r="F5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2" s="34" t="s">
        <v>671</v>
      </c>
      <c r="H512" s="52" t="s">
        <v>479</v>
      </c>
      <c r="I512" s="52" t="s">
        <v>23</v>
      </c>
    </row>
    <row r="513" s="31" customFormat="1" spans="1:9">
      <c r="A513" s="34">
        <v>18633</v>
      </c>
      <c r="B513" s="52" t="s">
        <v>477</v>
      </c>
      <c r="C513" s="52">
        <v>3</v>
      </c>
      <c r="D513" s="52">
        <v>1</v>
      </c>
      <c r="E513" s="52" t="s">
        <v>477</v>
      </c>
      <c r="F5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3" s="34" t="s">
        <v>664</v>
      </c>
      <c r="H513" s="52" t="s">
        <v>29</v>
      </c>
      <c r="I513" s="52" t="s">
        <v>23</v>
      </c>
    </row>
    <row r="514" s="31" customFormat="1" spans="1:9">
      <c r="A514" s="34">
        <v>18634</v>
      </c>
      <c r="B514" s="52" t="s">
        <v>482</v>
      </c>
      <c r="C514" s="52">
        <v>6</v>
      </c>
      <c r="D514" s="52">
        <v>3</v>
      </c>
      <c r="E514" s="52" t="s">
        <v>482</v>
      </c>
      <c r="F5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4" s="34" t="s">
        <v>664</v>
      </c>
      <c r="H514" s="52" t="s">
        <v>956</v>
      </c>
      <c r="I514" s="52" t="s">
        <v>23</v>
      </c>
    </row>
    <row r="515" s="31" customFormat="1" spans="1:9">
      <c r="A515" s="34">
        <v>18635</v>
      </c>
      <c r="B515" s="52" t="s">
        <v>482</v>
      </c>
      <c r="C515" s="52"/>
      <c r="D515" s="52"/>
      <c r="E515" s="52" t="s">
        <v>957</v>
      </c>
      <c r="F5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5" s="34" t="s">
        <v>671</v>
      </c>
      <c r="H515" s="52" t="s">
        <v>956</v>
      </c>
      <c r="I515" s="52" t="s">
        <v>23</v>
      </c>
    </row>
    <row r="516" s="31" customFormat="1" spans="1:9">
      <c r="A516" s="34">
        <v>18636</v>
      </c>
      <c r="B516" s="52" t="s">
        <v>482</v>
      </c>
      <c r="C516" s="52"/>
      <c r="D516" s="52"/>
      <c r="E516" s="52" t="s">
        <v>958</v>
      </c>
      <c r="F5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6" s="34" t="s">
        <v>674</v>
      </c>
      <c r="H516" s="52" t="s">
        <v>956</v>
      </c>
      <c r="I516" s="52" t="s">
        <v>23</v>
      </c>
    </row>
    <row r="517" s="31" customFormat="1" spans="1:9">
      <c r="A517" s="34">
        <v>18637</v>
      </c>
      <c r="B517" s="52" t="s">
        <v>483</v>
      </c>
      <c r="C517" s="52">
        <v>3</v>
      </c>
      <c r="D517" s="52">
        <v>3</v>
      </c>
      <c r="E517" s="52" t="s">
        <v>483</v>
      </c>
      <c r="F5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7" s="34" t="s">
        <v>664</v>
      </c>
      <c r="H517" s="52" t="s">
        <v>959</v>
      </c>
      <c r="I517" s="52" t="s">
        <v>23</v>
      </c>
    </row>
    <row r="518" s="31" customFormat="1" spans="1:9">
      <c r="A518" s="34">
        <v>18638</v>
      </c>
      <c r="B518" s="52" t="s">
        <v>483</v>
      </c>
      <c r="C518" s="52"/>
      <c r="D518" s="52"/>
      <c r="E518" s="52" t="s">
        <v>960</v>
      </c>
      <c r="F5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8" s="34" t="s">
        <v>674</v>
      </c>
      <c r="H518" s="52" t="s">
        <v>959</v>
      </c>
      <c r="I518" s="52" t="s">
        <v>23</v>
      </c>
    </row>
    <row r="519" s="31" customFormat="1" spans="1:9">
      <c r="A519" s="34">
        <v>18639</v>
      </c>
      <c r="B519" s="52" t="s">
        <v>483</v>
      </c>
      <c r="C519" s="52"/>
      <c r="D519" s="52"/>
      <c r="E519" s="52" t="s">
        <v>961</v>
      </c>
      <c r="F5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9" s="34" t="s">
        <v>665</v>
      </c>
      <c r="H519" s="52" t="s">
        <v>959</v>
      </c>
      <c r="I519" s="52" t="s">
        <v>23</v>
      </c>
    </row>
    <row r="520" s="31" customFormat="1" spans="1:9">
      <c r="A520" s="34">
        <v>18640</v>
      </c>
      <c r="B520" s="52" t="s">
        <v>484</v>
      </c>
      <c r="C520" s="52">
        <v>3</v>
      </c>
      <c r="D520" s="52">
        <v>2</v>
      </c>
      <c r="E520" s="52" t="s">
        <v>484</v>
      </c>
      <c r="F5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0" s="34" t="s">
        <v>664</v>
      </c>
      <c r="H520" s="52" t="s">
        <v>112</v>
      </c>
      <c r="I520" s="52" t="s">
        <v>23</v>
      </c>
    </row>
    <row r="521" s="31" customFormat="1" spans="1:9">
      <c r="A521" s="34">
        <v>18641</v>
      </c>
      <c r="B521" s="52" t="s">
        <v>484</v>
      </c>
      <c r="C521" s="52"/>
      <c r="D521" s="52"/>
      <c r="E521" s="52" t="s">
        <v>962</v>
      </c>
      <c r="F5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1" s="34" t="s">
        <v>665</v>
      </c>
      <c r="H521" s="52" t="s">
        <v>112</v>
      </c>
      <c r="I521" s="52" t="s">
        <v>23</v>
      </c>
    </row>
    <row r="522" s="31" customFormat="1" spans="1:9">
      <c r="A522" s="34">
        <v>18642</v>
      </c>
      <c r="B522" s="52" t="s">
        <v>485</v>
      </c>
      <c r="C522" s="52">
        <v>7</v>
      </c>
      <c r="D522" s="52">
        <v>6</v>
      </c>
      <c r="E522" s="52" t="s">
        <v>485</v>
      </c>
      <c r="F5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2" s="34" t="s">
        <v>664</v>
      </c>
      <c r="H522" s="52" t="s">
        <v>372</v>
      </c>
      <c r="I522" s="52" t="s">
        <v>23</v>
      </c>
    </row>
    <row r="523" s="31" customFormat="1" spans="1:9">
      <c r="A523" s="34">
        <v>18643</v>
      </c>
      <c r="B523" s="52" t="s">
        <v>485</v>
      </c>
      <c r="C523" s="52"/>
      <c r="D523" s="52"/>
      <c r="E523" s="52" t="s">
        <v>963</v>
      </c>
      <c r="F5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3" s="34" t="s">
        <v>683</v>
      </c>
      <c r="H523" s="52" t="s">
        <v>372</v>
      </c>
      <c r="I523" s="52" t="s">
        <v>23</v>
      </c>
    </row>
    <row r="524" s="31" customFormat="1" spans="1:9">
      <c r="A524" s="34">
        <v>18644</v>
      </c>
      <c r="B524" s="52" t="s">
        <v>485</v>
      </c>
      <c r="C524" s="52"/>
      <c r="D524" s="52"/>
      <c r="E524" s="52" t="s">
        <v>964</v>
      </c>
      <c r="F5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4" s="34" t="s">
        <v>683</v>
      </c>
      <c r="H524" s="52" t="s">
        <v>372</v>
      </c>
      <c r="I524" s="52" t="s">
        <v>23</v>
      </c>
    </row>
    <row r="525" s="31" customFormat="1" spans="1:9">
      <c r="A525" s="34">
        <v>18645</v>
      </c>
      <c r="B525" s="52" t="s">
        <v>485</v>
      </c>
      <c r="C525" s="52"/>
      <c r="D525" s="52"/>
      <c r="E525" s="52" t="s">
        <v>615</v>
      </c>
      <c r="F5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5" s="34" t="s">
        <v>683</v>
      </c>
      <c r="H525" s="52" t="s">
        <v>372</v>
      </c>
      <c r="I525" s="52" t="s">
        <v>23</v>
      </c>
    </row>
    <row r="526" s="31" customFormat="1" spans="1:9">
      <c r="A526" s="34">
        <v>18646</v>
      </c>
      <c r="B526" s="52" t="s">
        <v>485</v>
      </c>
      <c r="C526" s="52"/>
      <c r="D526" s="52"/>
      <c r="E526" s="52" t="s">
        <v>965</v>
      </c>
      <c r="F5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6" s="34" t="s">
        <v>683</v>
      </c>
      <c r="H526" s="52" t="s">
        <v>372</v>
      </c>
      <c r="I526" s="52" t="s">
        <v>23</v>
      </c>
    </row>
    <row r="527" s="31" customFormat="1" spans="1:9">
      <c r="A527" s="34">
        <v>18647</v>
      </c>
      <c r="B527" s="52" t="s">
        <v>485</v>
      </c>
      <c r="C527" s="52"/>
      <c r="D527" s="52"/>
      <c r="E527" s="52" t="s">
        <v>966</v>
      </c>
      <c r="F5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7" s="34" t="s">
        <v>665</v>
      </c>
      <c r="H527" s="52" t="s">
        <v>372</v>
      </c>
      <c r="I527" s="52" t="s">
        <v>23</v>
      </c>
    </row>
    <row r="528" s="31" customFormat="1" spans="1:9">
      <c r="A528" s="34">
        <v>18648</v>
      </c>
      <c r="B528" s="52" t="s">
        <v>486</v>
      </c>
      <c r="C528" s="52">
        <v>3</v>
      </c>
      <c r="D528" s="52">
        <v>3</v>
      </c>
      <c r="E528" s="52" t="s">
        <v>486</v>
      </c>
      <c r="F5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8" s="34" t="s">
        <v>664</v>
      </c>
      <c r="H528" s="52" t="s">
        <v>391</v>
      </c>
      <c r="I528" s="52" t="s">
        <v>23</v>
      </c>
    </row>
    <row r="529" s="31" customFormat="1" spans="1:9">
      <c r="A529" s="34">
        <v>18649</v>
      </c>
      <c r="B529" s="52" t="s">
        <v>486</v>
      </c>
      <c r="C529" s="52"/>
      <c r="D529" s="52"/>
      <c r="E529" s="52" t="s">
        <v>967</v>
      </c>
      <c r="F5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9" s="34" t="s">
        <v>678</v>
      </c>
      <c r="H529" s="52" t="s">
        <v>391</v>
      </c>
      <c r="I529" s="52" t="s">
        <v>23</v>
      </c>
    </row>
    <row r="530" s="31" customFormat="1" spans="1:9">
      <c r="A530" s="34">
        <v>18650</v>
      </c>
      <c r="B530" s="52" t="s">
        <v>486</v>
      </c>
      <c r="C530" s="52"/>
      <c r="D530" s="52"/>
      <c r="E530" s="52" t="s">
        <v>968</v>
      </c>
      <c r="F5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0" s="34" t="s">
        <v>678</v>
      </c>
      <c r="H530" s="52" t="s">
        <v>391</v>
      </c>
      <c r="I530" s="52" t="s">
        <v>23</v>
      </c>
    </row>
    <row r="531" s="31" customFormat="1" spans="1:9">
      <c r="A531" s="34">
        <v>18651</v>
      </c>
      <c r="B531" s="52" t="s">
        <v>487</v>
      </c>
      <c r="C531" s="52">
        <v>8</v>
      </c>
      <c r="D531" s="52">
        <v>3</v>
      </c>
      <c r="E531" s="52" t="s">
        <v>487</v>
      </c>
      <c r="F5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1" s="34" t="s">
        <v>664</v>
      </c>
      <c r="H531" s="52" t="s">
        <v>65</v>
      </c>
      <c r="I531" s="52" t="s">
        <v>23</v>
      </c>
    </row>
    <row r="532" s="31" customFormat="1" spans="1:9">
      <c r="A532" s="34">
        <v>18652</v>
      </c>
      <c r="B532" s="52" t="s">
        <v>487</v>
      </c>
      <c r="C532" s="52"/>
      <c r="D532" s="52"/>
      <c r="E532" s="52" t="s">
        <v>969</v>
      </c>
      <c r="F5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2" s="34" t="s">
        <v>665</v>
      </c>
      <c r="H532" s="52" t="s">
        <v>65</v>
      </c>
      <c r="I532" s="52" t="s">
        <v>23</v>
      </c>
    </row>
    <row r="533" s="31" customFormat="1" spans="1:9">
      <c r="A533" s="34">
        <v>18653</v>
      </c>
      <c r="B533" s="52" t="s">
        <v>487</v>
      </c>
      <c r="C533" s="52"/>
      <c r="D533" s="52"/>
      <c r="E533" s="52" t="s">
        <v>970</v>
      </c>
      <c r="F5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3" s="34" t="s">
        <v>683</v>
      </c>
      <c r="H533" s="52" t="s">
        <v>65</v>
      </c>
      <c r="I533" s="52" t="s">
        <v>23</v>
      </c>
    </row>
    <row r="534" s="31" customFormat="1" spans="1:9">
      <c r="A534" s="34">
        <v>18654</v>
      </c>
      <c r="B534" s="52" t="s">
        <v>489</v>
      </c>
      <c r="C534" s="52">
        <v>4</v>
      </c>
      <c r="D534" s="52">
        <v>3</v>
      </c>
      <c r="E534" s="52" t="s">
        <v>489</v>
      </c>
      <c r="F5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4" s="34" t="s">
        <v>664</v>
      </c>
      <c r="H534" s="52" t="s">
        <v>488</v>
      </c>
      <c r="I534" s="52" t="s">
        <v>23</v>
      </c>
    </row>
    <row r="535" s="31" customFormat="1" spans="1:9">
      <c r="A535" s="34">
        <v>18655</v>
      </c>
      <c r="B535" s="52" t="s">
        <v>489</v>
      </c>
      <c r="C535" s="52"/>
      <c r="D535" s="52"/>
      <c r="E535" s="52" t="s">
        <v>971</v>
      </c>
      <c r="F5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5" s="34" t="s">
        <v>665</v>
      </c>
      <c r="H535" s="52" t="s">
        <v>488</v>
      </c>
      <c r="I535" s="52" t="s">
        <v>23</v>
      </c>
    </row>
    <row r="536" s="31" customFormat="1" spans="1:9">
      <c r="A536" s="34">
        <v>18656</v>
      </c>
      <c r="B536" s="52" t="s">
        <v>489</v>
      </c>
      <c r="C536" s="52"/>
      <c r="D536" s="52"/>
      <c r="E536" s="52" t="s">
        <v>972</v>
      </c>
      <c r="F5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6" s="34" t="s">
        <v>683</v>
      </c>
      <c r="H536" s="52" t="s">
        <v>488</v>
      </c>
      <c r="I536" s="52" t="s">
        <v>23</v>
      </c>
    </row>
    <row r="537" s="31" customFormat="1" spans="1:9">
      <c r="A537" s="34">
        <v>18657</v>
      </c>
      <c r="B537" s="52" t="s">
        <v>491</v>
      </c>
      <c r="C537" s="52">
        <v>8</v>
      </c>
      <c r="D537" s="52">
        <v>1</v>
      </c>
      <c r="E537" s="52" t="s">
        <v>491</v>
      </c>
      <c r="F5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7" s="34" t="s">
        <v>664</v>
      </c>
      <c r="H537" s="52" t="s">
        <v>490</v>
      </c>
      <c r="I537" s="52" t="s">
        <v>23</v>
      </c>
    </row>
    <row r="538" s="31" customFormat="1" spans="1:9">
      <c r="A538" s="34">
        <v>18658</v>
      </c>
      <c r="B538" s="52" t="s">
        <v>492</v>
      </c>
      <c r="C538" s="52">
        <v>4</v>
      </c>
      <c r="D538" s="52">
        <v>2</v>
      </c>
      <c r="E538" s="52" t="s">
        <v>492</v>
      </c>
      <c r="F5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8" s="34" t="s">
        <v>664</v>
      </c>
      <c r="H538" s="52" t="s">
        <v>126</v>
      </c>
      <c r="I538" s="52" t="s">
        <v>23</v>
      </c>
    </row>
    <row r="539" s="31" customFormat="1" spans="1:9">
      <c r="A539" s="34">
        <v>18659</v>
      </c>
      <c r="B539" s="52" t="s">
        <v>492</v>
      </c>
      <c r="C539" s="52"/>
      <c r="D539" s="52"/>
      <c r="E539" s="52" t="s">
        <v>973</v>
      </c>
      <c r="F5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9" s="34" t="s">
        <v>674</v>
      </c>
      <c r="H539" s="52" t="s">
        <v>126</v>
      </c>
      <c r="I539" s="52" t="s">
        <v>23</v>
      </c>
    </row>
    <row r="540" s="31" customFormat="1" spans="1:9">
      <c r="A540" s="34">
        <v>18660</v>
      </c>
      <c r="B540" s="52" t="s">
        <v>493</v>
      </c>
      <c r="C540" s="52">
        <v>2</v>
      </c>
      <c r="D540" s="52">
        <v>1</v>
      </c>
      <c r="E540" s="52" t="s">
        <v>493</v>
      </c>
      <c r="F5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0" s="34" t="s">
        <v>664</v>
      </c>
      <c r="H540" s="52" t="s">
        <v>62</v>
      </c>
      <c r="I540" s="52" t="s">
        <v>23</v>
      </c>
    </row>
    <row r="541" s="31" customFormat="1" spans="1:9">
      <c r="A541" s="34">
        <v>18661</v>
      </c>
      <c r="B541" s="52" t="s">
        <v>495</v>
      </c>
      <c r="C541" s="52">
        <v>5</v>
      </c>
      <c r="D541" s="52">
        <v>1</v>
      </c>
      <c r="E541" s="52" t="s">
        <v>495</v>
      </c>
      <c r="F5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1" s="34" t="s">
        <v>664</v>
      </c>
      <c r="H541" s="52" t="s">
        <v>494</v>
      </c>
      <c r="I541" s="52" t="s">
        <v>23</v>
      </c>
    </row>
    <row r="542" s="31" customFormat="1" spans="1:9">
      <c r="A542" s="34">
        <v>18662</v>
      </c>
      <c r="B542" s="52" t="s">
        <v>496</v>
      </c>
      <c r="C542" s="52">
        <v>4</v>
      </c>
      <c r="D542" s="52">
        <v>4</v>
      </c>
      <c r="E542" s="52" t="s">
        <v>496</v>
      </c>
      <c r="F5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2" s="34" t="s">
        <v>664</v>
      </c>
      <c r="H542" s="52" t="s">
        <v>202</v>
      </c>
      <c r="I542" s="52" t="s">
        <v>23</v>
      </c>
    </row>
    <row r="543" s="31" customFormat="1" spans="1:9">
      <c r="A543" s="34">
        <v>18663</v>
      </c>
      <c r="B543" s="52" t="s">
        <v>496</v>
      </c>
      <c r="C543" s="52"/>
      <c r="D543" s="52"/>
      <c r="E543" s="52" t="s">
        <v>974</v>
      </c>
      <c r="F5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3" s="34" t="s">
        <v>671</v>
      </c>
      <c r="H543" s="52" t="s">
        <v>202</v>
      </c>
      <c r="I543" s="52" t="s">
        <v>23</v>
      </c>
    </row>
    <row r="544" s="31" customFormat="1" spans="1:9">
      <c r="A544" s="34">
        <v>18664</v>
      </c>
      <c r="B544" s="52" t="s">
        <v>496</v>
      </c>
      <c r="C544" s="52"/>
      <c r="D544" s="52"/>
      <c r="E544" s="52" t="s">
        <v>975</v>
      </c>
      <c r="F5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4" s="34" t="s">
        <v>671</v>
      </c>
      <c r="H544" s="52" t="s">
        <v>202</v>
      </c>
      <c r="I544" s="52" t="s">
        <v>23</v>
      </c>
    </row>
    <row r="545" s="31" customFormat="1" spans="1:9">
      <c r="A545" s="34">
        <v>18665</v>
      </c>
      <c r="B545" s="52" t="s">
        <v>496</v>
      </c>
      <c r="C545" s="52"/>
      <c r="D545" s="52"/>
      <c r="E545" s="52" t="s">
        <v>976</v>
      </c>
      <c r="F5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5" s="34" t="s">
        <v>671</v>
      </c>
      <c r="H545" s="52" t="s">
        <v>202</v>
      </c>
      <c r="I545" s="52" t="s">
        <v>23</v>
      </c>
    </row>
    <row r="546" s="31" customFormat="1" spans="1:9">
      <c r="A546" s="34">
        <v>18666</v>
      </c>
      <c r="B546" s="52" t="s">
        <v>497</v>
      </c>
      <c r="C546" s="52">
        <v>4</v>
      </c>
      <c r="D546" s="52">
        <v>2</v>
      </c>
      <c r="E546" s="52" t="s">
        <v>497</v>
      </c>
      <c r="F5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6" s="34" t="s">
        <v>664</v>
      </c>
      <c r="H546" s="52" t="s">
        <v>316</v>
      </c>
      <c r="I546" s="52" t="s">
        <v>23</v>
      </c>
    </row>
    <row r="547" s="31" customFormat="1" spans="1:9">
      <c r="A547" s="34">
        <v>18667</v>
      </c>
      <c r="B547" s="52" t="s">
        <v>497</v>
      </c>
      <c r="C547" s="52"/>
      <c r="D547" s="52"/>
      <c r="E547" s="52" t="s">
        <v>977</v>
      </c>
      <c r="F5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7" s="34" t="s">
        <v>674</v>
      </c>
      <c r="H547" s="52" t="s">
        <v>316</v>
      </c>
      <c r="I547" s="52" t="s">
        <v>23</v>
      </c>
    </row>
    <row r="548" s="31" customFormat="1" spans="1:9">
      <c r="A548" s="34">
        <v>18668</v>
      </c>
      <c r="B548" s="52" t="s">
        <v>498</v>
      </c>
      <c r="C548" s="52">
        <v>4</v>
      </c>
      <c r="D548" s="52">
        <v>3</v>
      </c>
      <c r="E548" s="52" t="s">
        <v>498</v>
      </c>
      <c r="F5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8" s="34" t="s">
        <v>664</v>
      </c>
      <c r="H548" s="52" t="s">
        <v>312</v>
      </c>
      <c r="I548" s="52" t="s">
        <v>23</v>
      </c>
    </row>
    <row r="549" s="31" customFormat="1" spans="1:9">
      <c r="A549" s="34">
        <v>18669</v>
      </c>
      <c r="B549" s="52" t="s">
        <v>498</v>
      </c>
      <c r="C549" s="52"/>
      <c r="D549" s="52"/>
      <c r="E549" s="52" t="s">
        <v>978</v>
      </c>
      <c r="F5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9" s="34" t="s">
        <v>674</v>
      </c>
      <c r="H549" s="52" t="s">
        <v>312</v>
      </c>
      <c r="I549" s="52" t="s">
        <v>23</v>
      </c>
    </row>
    <row r="550" s="31" customFormat="1" spans="1:9">
      <c r="A550" s="34">
        <v>18670</v>
      </c>
      <c r="B550" s="52" t="s">
        <v>498</v>
      </c>
      <c r="C550" s="52"/>
      <c r="D550" s="52"/>
      <c r="E550" s="52" t="s">
        <v>979</v>
      </c>
      <c r="F5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0" s="34" t="s">
        <v>683</v>
      </c>
      <c r="H550" s="52" t="s">
        <v>312</v>
      </c>
      <c r="I550" s="52" t="s">
        <v>23</v>
      </c>
    </row>
    <row r="551" s="31" customFormat="1" spans="1:9">
      <c r="A551" s="34">
        <v>18671</v>
      </c>
      <c r="B551" s="52" t="s">
        <v>502</v>
      </c>
      <c r="C551" s="52">
        <v>5</v>
      </c>
      <c r="D551" s="52">
        <v>3</v>
      </c>
      <c r="E551" s="52" t="s">
        <v>502</v>
      </c>
      <c r="F5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1" s="34" t="s">
        <v>664</v>
      </c>
      <c r="H551" s="52" t="s">
        <v>501</v>
      </c>
      <c r="I551" s="52" t="s">
        <v>23</v>
      </c>
    </row>
    <row r="552" s="31" customFormat="1" spans="1:9">
      <c r="A552" s="34">
        <v>18672</v>
      </c>
      <c r="B552" s="52" t="s">
        <v>502</v>
      </c>
      <c r="C552" s="52"/>
      <c r="D552" s="52"/>
      <c r="E552" s="52" t="s">
        <v>980</v>
      </c>
      <c r="F5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2" s="34" t="s">
        <v>683</v>
      </c>
      <c r="H552" s="52" t="s">
        <v>501</v>
      </c>
      <c r="I552" s="52" t="s">
        <v>23</v>
      </c>
    </row>
    <row r="553" s="31" customFormat="1" spans="1:9">
      <c r="A553" s="34">
        <v>18673</v>
      </c>
      <c r="B553" s="52" t="s">
        <v>502</v>
      </c>
      <c r="C553" s="52"/>
      <c r="D553" s="52"/>
      <c r="E553" s="52" t="s">
        <v>981</v>
      </c>
      <c r="F5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3" s="34" t="s">
        <v>665</v>
      </c>
      <c r="H553" s="52" t="s">
        <v>501</v>
      </c>
      <c r="I553" s="52" t="s">
        <v>23</v>
      </c>
    </row>
    <row r="554" s="31" customFormat="1" spans="1:9">
      <c r="A554" s="34">
        <v>18674</v>
      </c>
      <c r="B554" s="52" t="s">
        <v>499</v>
      </c>
      <c r="C554" s="52">
        <v>2</v>
      </c>
      <c r="D554" s="52">
        <v>1</v>
      </c>
      <c r="E554" s="52" t="s">
        <v>499</v>
      </c>
      <c r="F5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4" s="34" t="s">
        <v>664</v>
      </c>
      <c r="H554" s="52" t="s">
        <v>98</v>
      </c>
      <c r="I554" s="52" t="s">
        <v>23</v>
      </c>
    </row>
    <row r="555" s="31" customFormat="1" spans="1:9">
      <c r="A555" s="34">
        <v>18675</v>
      </c>
      <c r="B555" s="52" t="s">
        <v>500</v>
      </c>
      <c r="C555" s="52">
        <v>4</v>
      </c>
      <c r="D555" s="52">
        <v>4</v>
      </c>
      <c r="E555" s="52" t="s">
        <v>500</v>
      </c>
      <c r="F5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5" s="34" t="s">
        <v>664</v>
      </c>
      <c r="H555" s="52" t="s">
        <v>88</v>
      </c>
      <c r="I555" s="52" t="s">
        <v>23</v>
      </c>
    </row>
    <row r="556" s="31" customFormat="1" spans="1:9">
      <c r="A556" s="34">
        <v>18676</v>
      </c>
      <c r="B556" s="52" t="s">
        <v>500</v>
      </c>
      <c r="C556" s="52"/>
      <c r="D556" s="52"/>
      <c r="E556" s="52" t="s">
        <v>982</v>
      </c>
      <c r="F5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6" s="34" t="s">
        <v>674</v>
      </c>
      <c r="H556" s="52" t="s">
        <v>88</v>
      </c>
      <c r="I556" s="52" t="s">
        <v>23</v>
      </c>
    </row>
    <row r="557" s="31" customFormat="1" spans="1:9">
      <c r="A557" s="34">
        <v>18677</v>
      </c>
      <c r="B557" s="52" t="s">
        <v>500</v>
      </c>
      <c r="C557" s="52"/>
      <c r="D557" s="52"/>
      <c r="E557" s="52" t="s">
        <v>983</v>
      </c>
      <c r="F5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7" s="34" t="s">
        <v>665</v>
      </c>
      <c r="H557" s="52" t="s">
        <v>88</v>
      </c>
      <c r="I557" s="52" t="s">
        <v>23</v>
      </c>
    </row>
    <row r="558" s="31" customFormat="1" spans="1:9">
      <c r="A558" s="34">
        <v>18678</v>
      </c>
      <c r="B558" s="52" t="s">
        <v>500</v>
      </c>
      <c r="C558" s="52"/>
      <c r="D558" s="52"/>
      <c r="E558" s="52" t="s">
        <v>984</v>
      </c>
      <c r="F5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8" s="34" t="s">
        <v>671</v>
      </c>
      <c r="H558" s="52" t="s">
        <v>88</v>
      </c>
      <c r="I558" s="52" t="s">
        <v>23</v>
      </c>
    </row>
    <row r="559" s="31" customFormat="1" spans="1:9">
      <c r="A559" s="34">
        <v>18679</v>
      </c>
      <c r="B559" s="52" t="s">
        <v>503</v>
      </c>
      <c r="C559" s="52">
        <v>3</v>
      </c>
      <c r="D559" s="52">
        <v>2</v>
      </c>
      <c r="E559" s="52" t="s">
        <v>503</v>
      </c>
      <c r="F5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9" s="34" t="s">
        <v>664</v>
      </c>
      <c r="H559" s="52" t="s">
        <v>194</v>
      </c>
      <c r="I559" s="52" t="s">
        <v>23</v>
      </c>
    </row>
    <row r="560" s="31" customFormat="1" spans="1:9">
      <c r="A560" s="34">
        <v>18680</v>
      </c>
      <c r="B560" s="52" t="s">
        <v>503</v>
      </c>
      <c r="C560" s="52"/>
      <c r="D560" s="52"/>
      <c r="E560" s="52" t="s">
        <v>985</v>
      </c>
      <c r="F5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0" s="34" t="s">
        <v>674</v>
      </c>
      <c r="H560" s="52" t="s">
        <v>194</v>
      </c>
      <c r="I560" s="52" t="s">
        <v>23</v>
      </c>
    </row>
    <row r="561" s="31" customFormat="1" spans="1:9">
      <c r="A561" s="34">
        <v>18681</v>
      </c>
      <c r="B561" s="52" t="s">
        <v>504</v>
      </c>
      <c r="C561" s="52">
        <v>3</v>
      </c>
      <c r="D561" s="52">
        <v>2</v>
      </c>
      <c r="E561" s="52" t="s">
        <v>504</v>
      </c>
      <c r="F5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1" s="34" t="s">
        <v>664</v>
      </c>
      <c r="H561" s="52" t="s">
        <v>325</v>
      </c>
      <c r="I561" s="52" t="s">
        <v>23</v>
      </c>
    </row>
    <row r="562" s="31" customFormat="1" spans="1:9">
      <c r="A562" s="34">
        <v>18682</v>
      </c>
      <c r="B562" s="52" t="s">
        <v>504</v>
      </c>
      <c r="C562" s="52"/>
      <c r="D562" s="52"/>
      <c r="E562" s="52" t="s">
        <v>986</v>
      </c>
      <c r="F5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2" s="34" t="s">
        <v>683</v>
      </c>
      <c r="H562" s="52" t="s">
        <v>325</v>
      </c>
      <c r="I562" s="52" t="s">
        <v>23</v>
      </c>
    </row>
    <row r="563" s="31" customFormat="1" spans="1:9">
      <c r="A563" s="34">
        <v>18683</v>
      </c>
      <c r="B563" s="52" t="s">
        <v>505</v>
      </c>
      <c r="C563" s="52">
        <v>3</v>
      </c>
      <c r="D563" s="52">
        <v>2</v>
      </c>
      <c r="E563" s="52" t="s">
        <v>505</v>
      </c>
      <c r="F5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3" s="34" t="s">
        <v>664</v>
      </c>
      <c r="H563" s="52" t="s">
        <v>98</v>
      </c>
      <c r="I563" s="52" t="s">
        <v>23</v>
      </c>
    </row>
    <row r="564" s="31" customFormat="1" spans="1:9">
      <c r="A564" s="34">
        <v>18684</v>
      </c>
      <c r="B564" s="52" t="s">
        <v>505</v>
      </c>
      <c r="C564" s="52"/>
      <c r="D564" s="52"/>
      <c r="E564" s="52" t="s">
        <v>987</v>
      </c>
      <c r="F5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4" s="34" t="s">
        <v>671</v>
      </c>
      <c r="H564" s="52" t="s">
        <v>98</v>
      </c>
      <c r="I564" s="52" t="s">
        <v>23</v>
      </c>
    </row>
    <row r="565" s="31" customFormat="1" spans="1:9">
      <c r="A565" s="34">
        <v>18685</v>
      </c>
      <c r="B565" s="52" t="s">
        <v>506</v>
      </c>
      <c r="C565" s="52">
        <v>2</v>
      </c>
      <c r="D565" s="52">
        <v>2</v>
      </c>
      <c r="E565" s="52" t="s">
        <v>506</v>
      </c>
      <c r="F5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5" s="34" t="s">
        <v>664</v>
      </c>
      <c r="H565" s="52" t="s">
        <v>98</v>
      </c>
      <c r="I565" s="52" t="s">
        <v>23</v>
      </c>
    </row>
    <row r="566" s="31" customFormat="1" spans="1:9">
      <c r="A566" s="34">
        <v>18686</v>
      </c>
      <c r="B566" s="52" t="s">
        <v>506</v>
      </c>
      <c r="C566" s="52"/>
      <c r="D566" s="52"/>
      <c r="E566" s="52" t="s">
        <v>988</v>
      </c>
      <c r="F5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6" s="34" t="s">
        <v>674</v>
      </c>
      <c r="H566" s="52" t="s">
        <v>98</v>
      </c>
      <c r="I566" s="52" t="s">
        <v>23</v>
      </c>
    </row>
    <row r="567" s="31" customFormat="1" spans="1:9">
      <c r="A567" s="34">
        <v>18687</v>
      </c>
      <c r="B567" s="52" t="s">
        <v>508</v>
      </c>
      <c r="C567" s="52">
        <v>7</v>
      </c>
      <c r="D567" s="52">
        <v>3</v>
      </c>
      <c r="E567" s="52" t="s">
        <v>508</v>
      </c>
      <c r="F5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7" s="34" t="s">
        <v>664</v>
      </c>
      <c r="H567" s="52" t="s">
        <v>507</v>
      </c>
      <c r="I567" s="52" t="s">
        <v>23</v>
      </c>
    </row>
    <row r="568" s="31" customFormat="1" spans="1:9">
      <c r="A568" s="34">
        <v>18688</v>
      </c>
      <c r="B568" s="52" t="s">
        <v>508</v>
      </c>
      <c r="C568" s="52"/>
      <c r="D568" s="52"/>
      <c r="E568" s="52" t="s">
        <v>989</v>
      </c>
      <c r="F5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8" s="34" t="s">
        <v>669</v>
      </c>
      <c r="H568" s="52" t="s">
        <v>507</v>
      </c>
      <c r="I568" s="52" t="s">
        <v>23</v>
      </c>
    </row>
    <row r="569" s="31" customFormat="1" spans="1:9">
      <c r="A569" s="34">
        <v>18689</v>
      </c>
      <c r="B569" s="52" t="s">
        <v>508</v>
      </c>
      <c r="C569" s="52"/>
      <c r="D569" s="52"/>
      <c r="E569" s="52" t="s">
        <v>990</v>
      </c>
      <c r="F5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9" s="34" t="s">
        <v>665</v>
      </c>
      <c r="H569" s="52" t="s">
        <v>507</v>
      </c>
      <c r="I569" s="52" t="s">
        <v>23</v>
      </c>
    </row>
    <row r="570" s="31" customFormat="1" spans="1:9">
      <c r="A570" s="34">
        <v>18690</v>
      </c>
      <c r="B570" s="52" t="s">
        <v>509</v>
      </c>
      <c r="C570" s="52">
        <v>3</v>
      </c>
      <c r="D570" s="52">
        <v>2</v>
      </c>
      <c r="E570" s="52" t="s">
        <v>509</v>
      </c>
      <c r="F5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0" s="34" t="s">
        <v>664</v>
      </c>
      <c r="H570" s="52" t="s">
        <v>119</v>
      </c>
      <c r="I570" s="52" t="s">
        <v>23</v>
      </c>
    </row>
    <row r="571" s="31" customFormat="1" spans="1:9">
      <c r="A571" s="34">
        <v>18691</v>
      </c>
      <c r="B571" s="52" t="s">
        <v>509</v>
      </c>
      <c r="C571" s="52"/>
      <c r="D571" s="52"/>
      <c r="E571" s="52" t="s">
        <v>991</v>
      </c>
      <c r="F5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1" s="34" t="s">
        <v>665</v>
      </c>
      <c r="H571" s="52" t="s">
        <v>119</v>
      </c>
      <c r="I571" s="52" t="s">
        <v>23</v>
      </c>
    </row>
    <row r="572" s="31" customFormat="1" spans="1:9">
      <c r="A572" s="34">
        <v>18692</v>
      </c>
      <c r="B572" s="52" t="s">
        <v>510</v>
      </c>
      <c r="C572" s="52">
        <v>5</v>
      </c>
      <c r="D572" s="52">
        <v>1</v>
      </c>
      <c r="E572" s="52" t="s">
        <v>510</v>
      </c>
      <c r="F5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2" s="34" t="s">
        <v>664</v>
      </c>
      <c r="H572" s="52" t="s">
        <v>305</v>
      </c>
      <c r="I572" s="52" t="s">
        <v>23</v>
      </c>
    </row>
    <row r="573" s="31" customFormat="1" spans="1:9">
      <c r="A573" s="34">
        <v>18693</v>
      </c>
      <c r="B573" s="52" t="s">
        <v>511</v>
      </c>
      <c r="C573" s="52">
        <v>4</v>
      </c>
      <c r="D573" s="52">
        <v>3</v>
      </c>
      <c r="E573" s="52" t="s">
        <v>511</v>
      </c>
      <c r="F5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3" s="34" t="s">
        <v>664</v>
      </c>
      <c r="H573" s="52" t="s">
        <v>287</v>
      </c>
      <c r="I573" s="52" t="s">
        <v>23</v>
      </c>
    </row>
    <row r="574" s="31" customFormat="1" spans="1:9">
      <c r="A574" s="34">
        <v>18694</v>
      </c>
      <c r="B574" s="52" t="s">
        <v>511</v>
      </c>
      <c r="C574" s="52"/>
      <c r="D574" s="52"/>
      <c r="E574" s="52" t="s">
        <v>992</v>
      </c>
      <c r="F5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4" s="34" t="s">
        <v>665</v>
      </c>
      <c r="H574" s="52" t="s">
        <v>287</v>
      </c>
      <c r="I574" s="52" t="s">
        <v>23</v>
      </c>
    </row>
    <row r="575" s="31" customFormat="1" spans="1:9">
      <c r="A575" s="34">
        <v>18695</v>
      </c>
      <c r="B575" s="52" t="s">
        <v>511</v>
      </c>
      <c r="C575" s="52"/>
      <c r="D575" s="52"/>
      <c r="E575" s="52" t="s">
        <v>993</v>
      </c>
      <c r="F5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5" s="34" t="s">
        <v>665</v>
      </c>
      <c r="H575" s="52" t="s">
        <v>287</v>
      </c>
      <c r="I575" s="52" t="s">
        <v>23</v>
      </c>
    </row>
    <row r="576" s="31" customFormat="1" spans="1:9">
      <c r="A576" s="34">
        <v>18696</v>
      </c>
      <c r="B576" s="52" t="s">
        <v>130</v>
      </c>
      <c r="C576" s="52">
        <v>6</v>
      </c>
      <c r="D576" s="52">
        <v>3</v>
      </c>
      <c r="E576" s="52" t="s">
        <v>130</v>
      </c>
      <c r="F5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6" s="34" t="s">
        <v>664</v>
      </c>
      <c r="H576" s="52" t="s">
        <v>177</v>
      </c>
      <c r="I576" s="52" t="s">
        <v>23</v>
      </c>
    </row>
    <row r="577" s="31" customFormat="1" spans="1:9">
      <c r="A577" s="34">
        <v>18697</v>
      </c>
      <c r="B577" s="52" t="s">
        <v>130</v>
      </c>
      <c r="C577" s="52"/>
      <c r="D577" s="52"/>
      <c r="E577" s="52" t="s">
        <v>994</v>
      </c>
      <c r="F5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7" s="34" t="s">
        <v>671</v>
      </c>
      <c r="H577" s="52" t="s">
        <v>177</v>
      </c>
      <c r="I577" s="52" t="s">
        <v>23</v>
      </c>
    </row>
    <row r="578" s="31" customFormat="1" spans="1:9">
      <c r="A578" s="34">
        <v>18698</v>
      </c>
      <c r="B578" s="52" t="s">
        <v>130</v>
      </c>
      <c r="C578" s="52"/>
      <c r="D578" s="52"/>
      <c r="E578" s="52" t="s">
        <v>995</v>
      </c>
      <c r="F5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8" s="34" t="s">
        <v>671</v>
      </c>
      <c r="H578" s="52" t="s">
        <v>177</v>
      </c>
      <c r="I578" s="52" t="s">
        <v>23</v>
      </c>
    </row>
    <row r="579" s="31" customFormat="1" spans="1:9">
      <c r="A579" s="34">
        <v>18699</v>
      </c>
      <c r="B579" s="52" t="s">
        <v>512</v>
      </c>
      <c r="C579" s="52">
        <v>3</v>
      </c>
      <c r="D579" s="52">
        <v>1</v>
      </c>
      <c r="E579" s="52" t="s">
        <v>512</v>
      </c>
      <c r="F5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9" s="34" t="s">
        <v>664</v>
      </c>
      <c r="H579" s="52" t="s">
        <v>177</v>
      </c>
      <c r="I579" s="52" t="s">
        <v>23</v>
      </c>
    </row>
    <row r="580" s="31" customFormat="1" spans="1:9">
      <c r="A580" s="34">
        <v>18700</v>
      </c>
      <c r="B580" s="52" t="s">
        <v>513</v>
      </c>
      <c r="C580" s="52">
        <v>1</v>
      </c>
      <c r="D580" s="52">
        <v>1</v>
      </c>
      <c r="E580" s="52" t="s">
        <v>513</v>
      </c>
      <c r="F5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0" s="34" t="s">
        <v>664</v>
      </c>
      <c r="H580" s="52" t="s">
        <v>280</v>
      </c>
      <c r="I580" s="52" t="s">
        <v>23</v>
      </c>
    </row>
    <row r="581" s="31" customFormat="1" spans="1:9">
      <c r="A581" s="34">
        <v>18701</v>
      </c>
      <c r="B581" s="52" t="s">
        <v>514</v>
      </c>
      <c r="C581" s="52">
        <v>5</v>
      </c>
      <c r="D581" s="52">
        <v>3</v>
      </c>
      <c r="E581" s="52" t="s">
        <v>514</v>
      </c>
      <c r="F5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1" s="34" t="s">
        <v>664</v>
      </c>
      <c r="H581" s="52" t="s">
        <v>346</v>
      </c>
      <c r="I581" s="52" t="s">
        <v>23</v>
      </c>
    </row>
    <row r="582" s="31" customFormat="1" spans="1:9">
      <c r="A582" s="34">
        <v>18702</v>
      </c>
      <c r="B582" s="52" t="s">
        <v>514</v>
      </c>
      <c r="C582" s="52"/>
      <c r="D582" s="52"/>
      <c r="E582" s="52" t="s">
        <v>996</v>
      </c>
      <c r="F5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2" s="34" t="s">
        <v>669</v>
      </c>
      <c r="H582" s="52" t="s">
        <v>346</v>
      </c>
      <c r="I582" s="52" t="s">
        <v>23</v>
      </c>
    </row>
    <row r="583" s="31" customFormat="1" spans="1:9">
      <c r="A583" s="34">
        <v>18703</v>
      </c>
      <c r="B583" s="52" t="s">
        <v>514</v>
      </c>
      <c r="C583" s="52"/>
      <c r="D583" s="52"/>
      <c r="E583" s="52" t="s">
        <v>997</v>
      </c>
      <c r="F5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3" s="34" t="s">
        <v>669</v>
      </c>
      <c r="H583" s="52" t="s">
        <v>346</v>
      </c>
      <c r="I583" s="52" t="s">
        <v>23</v>
      </c>
    </row>
    <row r="584" s="31" customFormat="1" spans="1:9">
      <c r="A584" s="34">
        <v>18704</v>
      </c>
      <c r="B584" s="52" t="s">
        <v>515</v>
      </c>
      <c r="C584" s="52">
        <v>5</v>
      </c>
      <c r="D584" s="52">
        <v>3</v>
      </c>
      <c r="E584" s="52" t="s">
        <v>515</v>
      </c>
      <c r="F5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4" s="34" t="s">
        <v>664</v>
      </c>
      <c r="H584" s="52" t="s">
        <v>78</v>
      </c>
      <c r="I584" s="52" t="s">
        <v>23</v>
      </c>
    </row>
    <row r="585" s="31" customFormat="1" spans="1:9">
      <c r="A585" s="34">
        <v>18705</v>
      </c>
      <c r="B585" s="52" t="s">
        <v>515</v>
      </c>
      <c r="C585" s="52"/>
      <c r="D585" s="52"/>
      <c r="E585" s="52" t="s">
        <v>998</v>
      </c>
      <c r="F5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5" s="34" t="s">
        <v>667</v>
      </c>
      <c r="H585" s="52" t="s">
        <v>78</v>
      </c>
      <c r="I585" s="52" t="s">
        <v>23</v>
      </c>
    </row>
    <row r="586" s="31" customFormat="1" spans="1:9">
      <c r="A586" s="34">
        <v>18706</v>
      </c>
      <c r="B586" s="52" t="s">
        <v>515</v>
      </c>
      <c r="C586" s="52"/>
      <c r="D586" s="52"/>
      <c r="E586" s="52" t="s">
        <v>729</v>
      </c>
      <c r="F5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6" s="34" t="s">
        <v>669</v>
      </c>
      <c r="H586" s="52" t="s">
        <v>78</v>
      </c>
      <c r="I586" s="52" t="s">
        <v>23</v>
      </c>
    </row>
    <row r="587" s="31" customFormat="1" spans="1:9">
      <c r="A587" s="34">
        <v>18707</v>
      </c>
      <c r="B587" s="52" t="s">
        <v>516</v>
      </c>
      <c r="C587" s="52">
        <v>3</v>
      </c>
      <c r="D587" s="52">
        <v>1</v>
      </c>
      <c r="E587" s="52" t="s">
        <v>516</v>
      </c>
      <c r="F5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7" s="34" t="s">
        <v>664</v>
      </c>
      <c r="H587" s="52" t="s">
        <v>65</v>
      </c>
      <c r="I587" s="52" t="s">
        <v>23</v>
      </c>
    </row>
    <row r="588" s="31" customFormat="1" spans="1:9">
      <c r="A588" s="34">
        <v>18708</v>
      </c>
      <c r="B588" s="52" t="s">
        <v>517</v>
      </c>
      <c r="C588" s="52">
        <v>7</v>
      </c>
      <c r="D588" s="52">
        <v>2</v>
      </c>
      <c r="E588" s="52" t="s">
        <v>517</v>
      </c>
      <c r="F5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8" s="34" t="s">
        <v>664</v>
      </c>
      <c r="H588" s="52" t="s">
        <v>283</v>
      </c>
      <c r="I588" s="52" t="s">
        <v>23</v>
      </c>
    </row>
    <row r="589" s="31" customFormat="1" spans="1:9">
      <c r="A589" s="34">
        <v>18709</v>
      </c>
      <c r="B589" s="52" t="s">
        <v>517</v>
      </c>
      <c r="C589" s="52"/>
      <c r="D589" s="52"/>
      <c r="E589" s="52" t="s">
        <v>518</v>
      </c>
      <c r="F5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9" s="34" t="s">
        <v>669</v>
      </c>
      <c r="H589" s="52" t="s">
        <v>283</v>
      </c>
      <c r="I589" s="52" t="s">
        <v>23</v>
      </c>
    </row>
    <row r="590" s="31" customFormat="1" spans="1:9">
      <c r="A590" s="34">
        <v>18710</v>
      </c>
      <c r="B590" s="52" t="s">
        <v>518</v>
      </c>
      <c r="C590" s="52">
        <v>4</v>
      </c>
      <c r="D590" s="52">
        <v>1</v>
      </c>
      <c r="E590" s="52" t="s">
        <v>518</v>
      </c>
      <c r="F5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0" s="34" t="s">
        <v>664</v>
      </c>
      <c r="H590" s="52" t="s">
        <v>464</v>
      </c>
      <c r="I590" s="52" t="s">
        <v>23</v>
      </c>
    </row>
    <row r="591" s="31" customFormat="1" spans="1:9">
      <c r="A591" s="34">
        <v>18711</v>
      </c>
      <c r="B591" s="52" t="s">
        <v>520</v>
      </c>
      <c r="C591" s="52">
        <v>4</v>
      </c>
      <c r="D591" s="52">
        <v>1</v>
      </c>
      <c r="E591" s="52" t="s">
        <v>520</v>
      </c>
      <c r="F5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1" s="34" t="s">
        <v>664</v>
      </c>
      <c r="H591" s="52" t="s">
        <v>519</v>
      </c>
      <c r="I591" s="52" t="s">
        <v>23</v>
      </c>
    </row>
    <row r="592" s="31" customFormat="1" spans="1:9">
      <c r="A592" s="34">
        <v>18712</v>
      </c>
      <c r="B592" s="52" t="s">
        <v>521</v>
      </c>
      <c r="C592" s="52">
        <v>3</v>
      </c>
      <c r="D592" s="52">
        <v>2</v>
      </c>
      <c r="E592" s="52" t="s">
        <v>521</v>
      </c>
      <c r="F5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2" s="34" t="s">
        <v>664</v>
      </c>
      <c r="H592" s="52" t="s">
        <v>322</v>
      </c>
      <c r="I592" s="52" t="s">
        <v>23</v>
      </c>
    </row>
    <row r="593" s="31" customFormat="1" spans="1:9">
      <c r="A593" s="34">
        <v>18713</v>
      </c>
      <c r="B593" s="52" t="s">
        <v>521</v>
      </c>
      <c r="C593" s="52"/>
      <c r="D593" s="52"/>
      <c r="E593" s="52" t="s">
        <v>999</v>
      </c>
      <c r="F5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3" s="34" t="s">
        <v>665</v>
      </c>
      <c r="H593" s="52" t="s">
        <v>322</v>
      </c>
      <c r="I593" s="52" t="s">
        <v>23</v>
      </c>
    </row>
    <row r="594" s="31" customFormat="1" spans="1:9">
      <c r="A594" s="34">
        <v>18714</v>
      </c>
      <c r="B594" s="52" t="s">
        <v>523</v>
      </c>
      <c r="C594" s="52">
        <v>5</v>
      </c>
      <c r="D594" s="52">
        <v>1</v>
      </c>
      <c r="E594" s="52" t="s">
        <v>523</v>
      </c>
      <c r="F5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4" s="34" t="s">
        <v>664</v>
      </c>
      <c r="H594" s="52" t="s">
        <v>177</v>
      </c>
      <c r="I594" s="52" t="s">
        <v>23</v>
      </c>
    </row>
    <row r="595" s="31" customFormat="1" spans="1:9">
      <c r="A595" s="34">
        <v>18715</v>
      </c>
      <c r="B595" s="52" t="s">
        <v>522</v>
      </c>
      <c r="C595" s="52">
        <v>5</v>
      </c>
      <c r="D595" s="52">
        <v>1</v>
      </c>
      <c r="E595" s="52" t="s">
        <v>522</v>
      </c>
      <c r="F5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5" s="34" t="s">
        <v>664</v>
      </c>
      <c r="H595" s="52" t="s">
        <v>246</v>
      </c>
      <c r="I595" s="52" t="s">
        <v>23</v>
      </c>
    </row>
    <row r="596" s="31" customFormat="1" spans="1:9">
      <c r="A596" s="34">
        <v>18716</v>
      </c>
      <c r="B596" s="52" t="s">
        <v>524</v>
      </c>
      <c r="C596" s="52">
        <v>5</v>
      </c>
      <c r="D596" s="52">
        <v>1</v>
      </c>
      <c r="E596" s="52" t="s">
        <v>524</v>
      </c>
      <c r="F5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6" s="34" t="s">
        <v>664</v>
      </c>
      <c r="H596" s="52" t="s">
        <v>101</v>
      </c>
      <c r="I596" s="52" t="s">
        <v>23</v>
      </c>
    </row>
    <row r="597" s="31" customFormat="1" spans="1:9">
      <c r="A597" s="34">
        <v>18717</v>
      </c>
      <c r="B597" s="52" t="s">
        <v>526</v>
      </c>
      <c r="C597" s="52">
        <v>4</v>
      </c>
      <c r="D597" s="52">
        <v>2</v>
      </c>
      <c r="E597" s="52" t="s">
        <v>526</v>
      </c>
      <c r="F5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7" s="34" t="s">
        <v>664</v>
      </c>
      <c r="H597" s="52" t="s">
        <v>525</v>
      </c>
      <c r="I597" s="52" t="s">
        <v>23</v>
      </c>
    </row>
    <row r="598" s="31" customFormat="1" spans="1:9">
      <c r="A598" s="34">
        <v>18718</v>
      </c>
      <c r="B598" s="52" t="s">
        <v>526</v>
      </c>
      <c r="C598" s="52"/>
      <c r="D598" s="52"/>
      <c r="E598" s="52" t="s">
        <v>1000</v>
      </c>
      <c r="F5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8" s="34" t="s">
        <v>669</v>
      </c>
      <c r="H598" s="52" t="s">
        <v>525</v>
      </c>
      <c r="I598" s="52" t="s">
        <v>23</v>
      </c>
    </row>
    <row r="599" s="31" customFormat="1" spans="1:9">
      <c r="A599" s="34">
        <v>18719</v>
      </c>
      <c r="B599" s="52" t="s">
        <v>527</v>
      </c>
      <c r="C599" s="52">
        <v>4</v>
      </c>
      <c r="D599" s="52">
        <v>2</v>
      </c>
      <c r="E599" s="52" t="s">
        <v>527</v>
      </c>
      <c r="F5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9" s="34" t="s">
        <v>664</v>
      </c>
      <c r="H599" s="52" t="s">
        <v>38</v>
      </c>
      <c r="I599" s="52" t="s">
        <v>23</v>
      </c>
    </row>
    <row r="600" s="31" customFormat="1" spans="1:9">
      <c r="A600" s="34">
        <v>18720</v>
      </c>
      <c r="B600" s="52" t="s">
        <v>527</v>
      </c>
      <c r="C600" s="52"/>
      <c r="D600" s="52"/>
      <c r="E600" s="52" t="s">
        <v>1001</v>
      </c>
      <c r="F6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0" s="34" t="s">
        <v>671</v>
      </c>
      <c r="H600" s="52" t="s">
        <v>38</v>
      </c>
      <c r="I600" s="52" t="s">
        <v>23</v>
      </c>
    </row>
    <row r="601" s="31" customFormat="1" spans="1:9">
      <c r="A601" s="34">
        <v>18721</v>
      </c>
      <c r="B601" s="52" t="s">
        <v>528</v>
      </c>
      <c r="C601" s="52">
        <v>6</v>
      </c>
      <c r="D601" s="52">
        <v>2</v>
      </c>
      <c r="E601" s="52" t="s">
        <v>528</v>
      </c>
      <c r="F6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1" s="34" t="s">
        <v>664</v>
      </c>
      <c r="H601" s="52" t="s">
        <v>257</v>
      </c>
      <c r="I601" s="52" t="s">
        <v>23</v>
      </c>
    </row>
    <row r="602" s="31" customFormat="1" spans="1:9">
      <c r="A602" s="34">
        <v>18722</v>
      </c>
      <c r="B602" s="52" t="s">
        <v>528</v>
      </c>
      <c r="C602" s="52"/>
      <c r="D602" s="52"/>
      <c r="E602" s="52" t="s">
        <v>1002</v>
      </c>
      <c r="F6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2" s="34" t="s">
        <v>678</v>
      </c>
      <c r="H602" s="52" t="s">
        <v>257</v>
      </c>
      <c r="I602" s="52" t="s">
        <v>23</v>
      </c>
    </row>
    <row r="603" s="31" customFormat="1" spans="1:9">
      <c r="A603" s="34">
        <v>18723</v>
      </c>
      <c r="B603" s="52" t="s">
        <v>529</v>
      </c>
      <c r="C603" s="52">
        <v>7</v>
      </c>
      <c r="D603" s="52">
        <v>6</v>
      </c>
      <c r="E603" s="52" t="s">
        <v>529</v>
      </c>
      <c r="F6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3" s="34" t="s">
        <v>664</v>
      </c>
      <c r="H603" s="52" t="s">
        <v>479</v>
      </c>
      <c r="I603" s="52" t="s">
        <v>23</v>
      </c>
    </row>
    <row r="604" s="31" customFormat="1" spans="1:9">
      <c r="A604" s="34">
        <v>18724</v>
      </c>
      <c r="B604" s="52" t="s">
        <v>529</v>
      </c>
      <c r="C604" s="52"/>
      <c r="D604" s="52"/>
      <c r="E604" s="52" t="s">
        <v>1003</v>
      </c>
      <c r="F6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4" s="34" t="s">
        <v>674</v>
      </c>
      <c r="H604" s="52" t="s">
        <v>479</v>
      </c>
      <c r="I604" s="52" t="s">
        <v>23</v>
      </c>
    </row>
    <row r="605" s="31" customFormat="1" spans="1:9">
      <c r="A605" s="34">
        <v>18725</v>
      </c>
      <c r="B605" s="52" t="s">
        <v>529</v>
      </c>
      <c r="C605" s="52"/>
      <c r="D605" s="52"/>
      <c r="E605" s="52" t="s">
        <v>1004</v>
      </c>
      <c r="F6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5" s="34" t="s">
        <v>683</v>
      </c>
      <c r="H605" s="52" t="s">
        <v>479</v>
      </c>
      <c r="I605" s="52" t="s">
        <v>23</v>
      </c>
    </row>
    <row r="606" s="31" customFormat="1" spans="1:9">
      <c r="A606" s="34">
        <v>18726</v>
      </c>
      <c r="B606" s="52" t="s">
        <v>529</v>
      </c>
      <c r="C606" s="52"/>
      <c r="D606" s="52"/>
      <c r="E606" s="52" t="s">
        <v>1005</v>
      </c>
      <c r="F6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6" s="34" t="s">
        <v>671</v>
      </c>
      <c r="H606" s="52" t="s">
        <v>479</v>
      </c>
      <c r="I606" s="52" t="s">
        <v>23</v>
      </c>
    </row>
    <row r="607" s="31" customFormat="1" spans="1:9">
      <c r="A607" s="34">
        <v>18727</v>
      </c>
      <c r="B607" s="52" t="s">
        <v>529</v>
      </c>
      <c r="C607" s="52"/>
      <c r="D607" s="52"/>
      <c r="E607" s="52" t="s">
        <v>1006</v>
      </c>
      <c r="F6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7" s="34" t="s">
        <v>671</v>
      </c>
      <c r="H607" s="52" t="s">
        <v>479</v>
      </c>
      <c r="I607" s="52" t="s">
        <v>23</v>
      </c>
    </row>
    <row r="608" s="31" customFormat="1" spans="1:9">
      <c r="A608" s="34">
        <v>18728</v>
      </c>
      <c r="B608" s="52" t="s">
        <v>529</v>
      </c>
      <c r="C608" s="52"/>
      <c r="D608" s="52"/>
      <c r="E608" s="52" t="s">
        <v>1007</v>
      </c>
      <c r="F6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8" s="34" t="s">
        <v>671</v>
      </c>
      <c r="H608" s="52" t="s">
        <v>479</v>
      </c>
      <c r="I608" s="52" t="s">
        <v>23</v>
      </c>
    </row>
    <row r="609" s="31" customFormat="1" spans="1:9">
      <c r="A609" s="34">
        <v>18729</v>
      </c>
      <c r="B609" s="52" t="s">
        <v>530</v>
      </c>
      <c r="C609" s="52">
        <v>1</v>
      </c>
      <c r="D609" s="52">
        <v>1</v>
      </c>
      <c r="E609" s="52" t="s">
        <v>530</v>
      </c>
      <c r="F6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9" s="34" t="s">
        <v>664</v>
      </c>
      <c r="H609" s="52" t="s">
        <v>41</v>
      </c>
      <c r="I609" s="52" t="s">
        <v>23</v>
      </c>
    </row>
    <row r="610" s="31" customFormat="1" spans="1:9">
      <c r="A610" s="34">
        <v>18730</v>
      </c>
      <c r="B610" s="52" t="s">
        <v>532</v>
      </c>
      <c r="C610" s="52">
        <v>2</v>
      </c>
      <c r="D610" s="52">
        <v>2</v>
      </c>
      <c r="E610" s="52" t="s">
        <v>532</v>
      </c>
      <c r="F6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0" s="34" t="s">
        <v>664</v>
      </c>
      <c r="H610" s="52" t="s">
        <v>531</v>
      </c>
      <c r="I610" s="52" t="s">
        <v>23</v>
      </c>
    </row>
    <row r="611" s="31" customFormat="1" spans="1:9">
      <c r="A611" s="34">
        <v>18731</v>
      </c>
      <c r="B611" s="52" t="s">
        <v>532</v>
      </c>
      <c r="C611" s="52"/>
      <c r="D611" s="52"/>
      <c r="E611" s="52" t="s">
        <v>1008</v>
      </c>
      <c r="F6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1" s="34" t="s">
        <v>674</v>
      </c>
      <c r="H611" s="52" t="s">
        <v>531</v>
      </c>
      <c r="I611" s="52" t="s">
        <v>23</v>
      </c>
    </row>
    <row r="612" s="31" customFormat="1" spans="1:9">
      <c r="A612" s="34">
        <v>18732</v>
      </c>
      <c r="B612" s="52" t="s">
        <v>533</v>
      </c>
      <c r="C612" s="52">
        <v>6</v>
      </c>
      <c r="D612" s="52">
        <v>1</v>
      </c>
      <c r="E612" s="52" t="s">
        <v>533</v>
      </c>
      <c r="F6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2" s="34" t="s">
        <v>664</v>
      </c>
      <c r="H612" s="52" t="s">
        <v>194</v>
      </c>
      <c r="I612" s="52" t="s">
        <v>23</v>
      </c>
    </row>
    <row r="613" s="31" customFormat="1" spans="1:9">
      <c r="A613" s="34">
        <v>18733</v>
      </c>
      <c r="B613" s="52" t="s">
        <v>534</v>
      </c>
      <c r="C613" s="52">
        <v>4</v>
      </c>
      <c r="D613" s="52">
        <v>3</v>
      </c>
      <c r="E613" s="52" t="s">
        <v>534</v>
      </c>
      <c r="F6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3" s="34" t="s">
        <v>664</v>
      </c>
      <c r="H613" s="52" t="s">
        <v>333</v>
      </c>
      <c r="I613" s="52" t="s">
        <v>23</v>
      </c>
    </row>
    <row r="614" s="31" customFormat="1" spans="1:9">
      <c r="A614" s="34">
        <v>18734</v>
      </c>
      <c r="B614" s="52" t="s">
        <v>534</v>
      </c>
      <c r="C614" s="52"/>
      <c r="D614" s="52"/>
      <c r="E614" s="52" t="s">
        <v>1009</v>
      </c>
      <c r="F6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4" s="34" t="s">
        <v>669</v>
      </c>
      <c r="H614" s="52" t="s">
        <v>333</v>
      </c>
      <c r="I614" s="52" t="s">
        <v>23</v>
      </c>
    </row>
    <row r="615" s="31" customFormat="1" spans="1:9">
      <c r="A615" s="34">
        <v>18735</v>
      </c>
      <c r="B615" s="52" t="s">
        <v>534</v>
      </c>
      <c r="C615" s="52"/>
      <c r="D615" s="52"/>
      <c r="E615" s="52" t="s">
        <v>1010</v>
      </c>
      <c r="F6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5" s="34" t="s">
        <v>669</v>
      </c>
      <c r="H615" s="52" t="s">
        <v>333</v>
      </c>
      <c r="I615" s="52" t="s">
        <v>23</v>
      </c>
    </row>
    <row r="616" s="31" customFormat="1" spans="1:9">
      <c r="A616" s="34">
        <v>18736</v>
      </c>
      <c r="B616" s="52" t="s">
        <v>536</v>
      </c>
      <c r="C616" s="52">
        <v>7</v>
      </c>
      <c r="D616" s="52">
        <v>3</v>
      </c>
      <c r="E616" s="52" t="s">
        <v>536</v>
      </c>
      <c r="F6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6" s="34" t="s">
        <v>664</v>
      </c>
      <c r="H616" s="52" t="s">
        <v>535</v>
      </c>
      <c r="I616" s="52" t="s">
        <v>23</v>
      </c>
    </row>
    <row r="617" s="31" customFormat="1" spans="1:9">
      <c r="A617" s="34">
        <v>18737</v>
      </c>
      <c r="B617" s="52" t="s">
        <v>536</v>
      </c>
      <c r="C617" s="52"/>
      <c r="D617" s="52"/>
      <c r="E617" s="52" t="s">
        <v>1011</v>
      </c>
      <c r="F6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7" s="34" t="s">
        <v>665</v>
      </c>
      <c r="H617" s="52" t="s">
        <v>535</v>
      </c>
      <c r="I617" s="52" t="s">
        <v>23</v>
      </c>
    </row>
    <row r="618" s="31" customFormat="1" spans="1:9">
      <c r="A618" s="34">
        <v>18738</v>
      </c>
      <c r="B618" s="52" t="s">
        <v>536</v>
      </c>
      <c r="C618" s="52"/>
      <c r="D618" s="52"/>
      <c r="E618" s="52" t="s">
        <v>1012</v>
      </c>
      <c r="F6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8" s="34" t="s">
        <v>683</v>
      </c>
      <c r="H618" s="52" t="s">
        <v>535</v>
      </c>
      <c r="I618" s="52" t="s">
        <v>23</v>
      </c>
    </row>
    <row r="619" s="31" customFormat="1" spans="1:9">
      <c r="A619" s="34">
        <v>18739</v>
      </c>
      <c r="B619" s="52" t="s">
        <v>537</v>
      </c>
      <c r="C619" s="52">
        <v>4</v>
      </c>
      <c r="D619" s="52">
        <v>2</v>
      </c>
      <c r="E619" s="52" t="s">
        <v>537</v>
      </c>
      <c r="F6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9" s="34" t="s">
        <v>664</v>
      </c>
      <c r="H619" s="52" t="s">
        <v>494</v>
      </c>
      <c r="I619" s="52" t="s">
        <v>23</v>
      </c>
    </row>
    <row r="620" s="31" customFormat="1" spans="1:9">
      <c r="A620" s="34">
        <v>18740</v>
      </c>
      <c r="B620" s="52" t="s">
        <v>537</v>
      </c>
      <c r="C620" s="52"/>
      <c r="D620" s="52"/>
      <c r="E620" s="52" t="s">
        <v>1013</v>
      </c>
      <c r="F6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0" s="34" t="s">
        <v>665</v>
      </c>
      <c r="H620" s="52" t="s">
        <v>494</v>
      </c>
      <c r="I620" s="52" t="s">
        <v>23</v>
      </c>
    </row>
    <row r="621" s="31" customFormat="1" spans="1:9">
      <c r="A621" s="34">
        <v>18741</v>
      </c>
      <c r="B621" s="52" t="s">
        <v>541</v>
      </c>
      <c r="C621" s="52">
        <v>4</v>
      </c>
      <c r="D621" s="52">
        <v>2</v>
      </c>
      <c r="E621" s="52" t="s">
        <v>541</v>
      </c>
      <c r="F6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1" s="34" t="s">
        <v>664</v>
      </c>
      <c r="H621" s="52" t="s">
        <v>540</v>
      </c>
      <c r="I621" s="52" t="s">
        <v>23</v>
      </c>
    </row>
    <row r="622" s="31" customFormat="1" spans="1:9">
      <c r="A622" s="34">
        <v>18742</v>
      </c>
      <c r="B622" s="52" t="s">
        <v>541</v>
      </c>
      <c r="C622" s="52"/>
      <c r="D622" s="52"/>
      <c r="E622" s="52" t="s">
        <v>1014</v>
      </c>
      <c r="F6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2" s="34" t="s">
        <v>683</v>
      </c>
      <c r="H622" s="52" t="s">
        <v>540</v>
      </c>
      <c r="I622" s="52" t="s">
        <v>23</v>
      </c>
    </row>
    <row r="623" s="31" customFormat="1" spans="1:9">
      <c r="A623" s="34">
        <v>18743</v>
      </c>
      <c r="B623" s="52" t="s">
        <v>543</v>
      </c>
      <c r="C623" s="52">
        <v>7</v>
      </c>
      <c r="D623" s="52">
        <v>2</v>
      </c>
      <c r="E623" s="52" t="s">
        <v>543</v>
      </c>
      <c r="F6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3" s="34" t="s">
        <v>664</v>
      </c>
      <c r="H623" s="52" t="s">
        <v>126</v>
      </c>
      <c r="I623" s="52" t="s">
        <v>23</v>
      </c>
    </row>
    <row r="624" s="31" customFormat="1" spans="1:9">
      <c r="A624" s="34">
        <v>18744</v>
      </c>
      <c r="B624" s="52" t="s">
        <v>543</v>
      </c>
      <c r="C624" s="52"/>
      <c r="D624" s="52"/>
      <c r="E624" s="52" t="s">
        <v>1015</v>
      </c>
      <c r="F6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4" s="34" t="s">
        <v>669</v>
      </c>
      <c r="H624" s="52" t="s">
        <v>126</v>
      </c>
      <c r="I624" s="52" t="s">
        <v>23</v>
      </c>
    </row>
    <row r="625" s="31" customFormat="1" spans="1:9">
      <c r="A625" s="34">
        <v>18745</v>
      </c>
      <c r="B625" s="52" t="s">
        <v>544</v>
      </c>
      <c r="C625" s="52">
        <v>2</v>
      </c>
      <c r="D625" s="52">
        <v>1</v>
      </c>
      <c r="E625" s="52" t="s">
        <v>544</v>
      </c>
      <c r="F6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5" s="34" t="s">
        <v>664</v>
      </c>
      <c r="H625" s="52" t="s">
        <v>25</v>
      </c>
      <c r="I625" s="52" t="s">
        <v>23</v>
      </c>
    </row>
    <row r="626" s="31" customFormat="1" spans="1:9">
      <c r="A626" s="34">
        <v>18746</v>
      </c>
      <c r="B626" s="52" t="s">
        <v>113</v>
      </c>
      <c r="C626" s="52">
        <v>3</v>
      </c>
      <c r="D626" s="52">
        <v>1</v>
      </c>
      <c r="E626" s="52" t="s">
        <v>113</v>
      </c>
      <c r="F6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6" s="34" t="s">
        <v>664</v>
      </c>
      <c r="H626" s="52" t="s">
        <v>41</v>
      </c>
      <c r="I626" s="52" t="s">
        <v>23</v>
      </c>
    </row>
    <row r="627" s="31" customFormat="1" spans="1:9">
      <c r="A627" s="34">
        <v>18747</v>
      </c>
      <c r="B627" s="52" t="s">
        <v>545</v>
      </c>
      <c r="C627" s="52">
        <v>2</v>
      </c>
      <c r="D627" s="52">
        <v>1</v>
      </c>
      <c r="E627" s="52" t="s">
        <v>545</v>
      </c>
      <c r="F6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7" s="34" t="s">
        <v>664</v>
      </c>
      <c r="H627" s="52" t="s">
        <v>490</v>
      </c>
      <c r="I627" s="52" t="s">
        <v>23</v>
      </c>
    </row>
    <row r="628" s="31" customFormat="1" spans="1:9">
      <c r="A628" s="34">
        <v>18748</v>
      </c>
      <c r="B628" s="52" t="s">
        <v>546</v>
      </c>
      <c r="C628" s="52">
        <v>5</v>
      </c>
      <c r="D628" s="52">
        <v>3</v>
      </c>
      <c r="E628" s="52" t="s">
        <v>546</v>
      </c>
      <c r="F6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8" s="34" t="s">
        <v>664</v>
      </c>
      <c r="H628" s="52" t="s">
        <v>305</v>
      </c>
      <c r="I628" s="52" t="s">
        <v>23</v>
      </c>
    </row>
    <row r="629" s="31" customFormat="1" spans="1:9">
      <c r="A629" s="34">
        <v>18749</v>
      </c>
      <c r="B629" s="52" t="s">
        <v>546</v>
      </c>
      <c r="C629" s="52"/>
      <c r="D629" s="52"/>
      <c r="E629" s="52" t="s">
        <v>1016</v>
      </c>
      <c r="F6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9" s="34" t="s">
        <v>683</v>
      </c>
      <c r="H629" s="52" t="s">
        <v>305</v>
      </c>
      <c r="I629" s="52" t="s">
        <v>23</v>
      </c>
    </row>
    <row r="630" s="31" customFormat="1" spans="1:9">
      <c r="A630" s="34">
        <v>18750</v>
      </c>
      <c r="B630" s="52" t="s">
        <v>546</v>
      </c>
      <c r="C630" s="52"/>
      <c r="D630" s="52"/>
      <c r="E630" s="52" t="s">
        <v>1017</v>
      </c>
      <c r="F6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0" s="34" t="s">
        <v>683</v>
      </c>
      <c r="H630" s="52" t="s">
        <v>305</v>
      </c>
      <c r="I630" s="52" t="s">
        <v>23</v>
      </c>
    </row>
    <row r="631" s="31" customFormat="1" spans="1:9">
      <c r="A631" s="34">
        <v>18751</v>
      </c>
      <c r="B631" s="52" t="s">
        <v>547</v>
      </c>
      <c r="C631" s="52">
        <v>3</v>
      </c>
      <c r="D631" s="52">
        <v>2</v>
      </c>
      <c r="E631" s="52" t="s">
        <v>547</v>
      </c>
      <c r="F6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1" s="34" t="s">
        <v>664</v>
      </c>
      <c r="H631" s="52" t="s">
        <v>65</v>
      </c>
      <c r="I631" s="52" t="s">
        <v>23</v>
      </c>
    </row>
    <row r="632" s="31" customFormat="1" spans="1:9">
      <c r="A632" s="34">
        <v>18752</v>
      </c>
      <c r="B632" s="52" t="s">
        <v>547</v>
      </c>
      <c r="C632" s="52"/>
      <c r="D632" s="52"/>
      <c r="E632" s="52" t="s">
        <v>557</v>
      </c>
      <c r="F6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2" s="34" t="s">
        <v>671</v>
      </c>
      <c r="H632" s="52" t="s">
        <v>65</v>
      </c>
      <c r="I632" s="52" t="s">
        <v>23</v>
      </c>
    </row>
    <row r="633" s="31" customFormat="1" spans="1:9">
      <c r="A633" s="34">
        <v>18753</v>
      </c>
      <c r="B633" s="52" t="s">
        <v>548</v>
      </c>
      <c r="C633" s="52">
        <v>5</v>
      </c>
      <c r="D633" s="52">
        <v>2</v>
      </c>
      <c r="E633" s="52" t="s">
        <v>548</v>
      </c>
      <c r="F6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3" s="34" t="s">
        <v>664</v>
      </c>
      <c r="H633" s="52" t="s">
        <v>290</v>
      </c>
      <c r="I633" s="52" t="s">
        <v>23</v>
      </c>
    </row>
    <row r="634" s="31" customFormat="1" spans="1:9">
      <c r="A634" s="34">
        <v>18754</v>
      </c>
      <c r="B634" s="52" t="s">
        <v>548</v>
      </c>
      <c r="C634" s="52"/>
      <c r="D634" s="52"/>
      <c r="E634" s="52" t="s">
        <v>1018</v>
      </c>
      <c r="F6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4" s="34" t="s">
        <v>671</v>
      </c>
      <c r="H634" s="52" t="s">
        <v>290</v>
      </c>
      <c r="I634" s="52" t="s">
        <v>23</v>
      </c>
    </row>
    <row r="635" s="31" customFormat="1" spans="1:9">
      <c r="A635" s="34">
        <v>18755</v>
      </c>
      <c r="B635" s="52" t="s">
        <v>549</v>
      </c>
      <c r="C635" s="52">
        <v>3</v>
      </c>
      <c r="D635" s="52">
        <v>2</v>
      </c>
      <c r="E635" s="52" t="s">
        <v>549</v>
      </c>
      <c r="F6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5" s="34" t="s">
        <v>664</v>
      </c>
      <c r="H635" s="52" t="s">
        <v>41</v>
      </c>
      <c r="I635" s="52" t="s">
        <v>23</v>
      </c>
    </row>
    <row r="636" s="31" customFormat="1" spans="1:9">
      <c r="A636" s="34">
        <v>18756</v>
      </c>
      <c r="B636" s="52" t="s">
        <v>549</v>
      </c>
      <c r="C636" s="52"/>
      <c r="D636" s="52"/>
      <c r="E636" s="52" t="s">
        <v>1019</v>
      </c>
      <c r="F6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6" s="34" t="s">
        <v>667</v>
      </c>
      <c r="H636" s="52" t="s">
        <v>41</v>
      </c>
      <c r="I636" s="52" t="s">
        <v>23</v>
      </c>
    </row>
    <row r="637" s="31" customFormat="1" spans="1:9">
      <c r="A637" s="34">
        <v>18757</v>
      </c>
      <c r="B637" s="52" t="s">
        <v>550</v>
      </c>
      <c r="C637" s="52">
        <v>4</v>
      </c>
      <c r="D637" s="52">
        <v>3</v>
      </c>
      <c r="E637" s="52" t="s">
        <v>550</v>
      </c>
      <c r="F6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7" s="34" t="s">
        <v>664</v>
      </c>
      <c r="H637" s="52" t="s">
        <v>35</v>
      </c>
      <c r="I637" s="52" t="s">
        <v>23</v>
      </c>
    </row>
    <row r="638" s="31" customFormat="1" spans="1:9">
      <c r="A638" s="34">
        <v>18758</v>
      </c>
      <c r="B638" s="52" t="s">
        <v>550</v>
      </c>
      <c r="C638" s="52"/>
      <c r="D638" s="52"/>
      <c r="E638" s="52" t="s">
        <v>1020</v>
      </c>
      <c r="F6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8" s="34" t="s">
        <v>683</v>
      </c>
      <c r="H638" s="52" t="s">
        <v>35</v>
      </c>
      <c r="I638" s="52" t="s">
        <v>23</v>
      </c>
    </row>
    <row r="639" s="31" customFormat="1" spans="1:9">
      <c r="A639" s="34">
        <v>18759</v>
      </c>
      <c r="B639" s="52" t="s">
        <v>550</v>
      </c>
      <c r="C639" s="52"/>
      <c r="D639" s="52"/>
      <c r="E639" s="52" t="s">
        <v>950</v>
      </c>
      <c r="F6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9" s="34" t="s">
        <v>665</v>
      </c>
      <c r="H639" s="52" t="s">
        <v>35</v>
      </c>
      <c r="I639" s="52" t="s">
        <v>23</v>
      </c>
    </row>
    <row r="640" s="31" customFormat="1" spans="1:9">
      <c r="A640" s="34">
        <v>18760</v>
      </c>
      <c r="B640" s="52" t="s">
        <v>551</v>
      </c>
      <c r="C640" s="52">
        <v>4</v>
      </c>
      <c r="D640" s="52">
        <v>1</v>
      </c>
      <c r="E640" s="52" t="s">
        <v>551</v>
      </c>
      <c r="F6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0" s="34" t="s">
        <v>664</v>
      </c>
      <c r="H640" s="52" t="s">
        <v>38</v>
      </c>
      <c r="I640" s="52" t="s">
        <v>23</v>
      </c>
    </row>
    <row r="641" s="31" customFormat="1" spans="1:9">
      <c r="A641" s="34">
        <v>18761</v>
      </c>
      <c r="B641" s="52" t="s">
        <v>552</v>
      </c>
      <c r="C641" s="52">
        <v>4</v>
      </c>
      <c r="D641" s="52">
        <v>2</v>
      </c>
      <c r="E641" s="52" t="s">
        <v>552</v>
      </c>
      <c r="F6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1" s="34" t="s">
        <v>664</v>
      </c>
      <c r="H641" s="52" t="s">
        <v>65</v>
      </c>
      <c r="I641" s="52" t="s">
        <v>23</v>
      </c>
    </row>
    <row r="642" s="31" customFormat="1" spans="1:9">
      <c r="A642" s="34">
        <v>18762</v>
      </c>
      <c r="B642" s="52" t="s">
        <v>552</v>
      </c>
      <c r="C642" s="52"/>
      <c r="D642" s="52"/>
      <c r="E642" s="52" t="s">
        <v>1021</v>
      </c>
      <c r="F6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2" s="34" t="s">
        <v>674</v>
      </c>
      <c r="H642" s="52" t="s">
        <v>65</v>
      </c>
      <c r="I642" s="52" t="s">
        <v>23</v>
      </c>
    </row>
    <row r="643" s="31" customFormat="1" spans="1:9">
      <c r="A643" s="34">
        <v>18763</v>
      </c>
      <c r="B643" s="52" t="s">
        <v>553</v>
      </c>
      <c r="C643" s="52">
        <v>4</v>
      </c>
      <c r="D643" s="52">
        <v>3</v>
      </c>
      <c r="E643" s="52" t="s">
        <v>553</v>
      </c>
      <c r="F6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3" s="34" t="s">
        <v>664</v>
      </c>
      <c r="H643" s="52" t="s">
        <v>138</v>
      </c>
      <c r="I643" s="52" t="s">
        <v>23</v>
      </c>
    </row>
    <row r="644" s="31" customFormat="1" spans="1:9">
      <c r="A644" s="34">
        <v>18764</v>
      </c>
      <c r="B644" s="52" t="s">
        <v>553</v>
      </c>
      <c r="C644" s="52"/>
      <c r="D644" s="52"/>
      <c r="E644" s="52" t="s">
        <v>1022</v>
      </c>
      <c r="F6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4" s="34" t="s">
        <v>683</v>
      </c>
      <c r="H644" s="52" t="s">
        <v>138</v>
      </c>
      <c r="I644" s="52" t="s">
        <v>23</v>
      </c>
    </row>
    <row r="645" s="31" customFormat="1" spans="1:9">
      <c r="A645" s="34">
        <v>18765</v>
      </c>
      <c r="B645" s="52" t="s">
        <v>553</v>
      </c>
      <c r="C645" s="52"/>
      <c r="D645" s="52"/>
      <c r="E645" s="52" t="s">
        <v>1023</v>
      </c>
      <c r="F6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5" s="34" t="s">
        <v>869</v>
      </c>
      <c r="H645" s="52" t="s">
        <v>138</v>
      </c>
      <c r="I645" s="52" t="s">
        <v>23</v>
      </c>
    </row>
    <row r="646" s="31" customFormat="1" spans="1:9">
      <c r="A646" s="34">
        <v>18766</v>
      </c>
      <c r="B646" s="52" t="s">
        <v>554</v>
      </c>
      <c r="C646" s="52">
        <v>6</v>
      </c>
      <c r="D646" s="52">
        <v>4</v>
      </c>
      <c r="E646" s="52" t="s">
        <v>554</v>
      </c>
      <c r="F6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6" s="34" t="s">
        <v>664</v>
      </c>
      <c r="H646" s="52" t="s">
        <v>305</v>
      </c>
      <c r="I646" s="52" t="s">
        <v>23</v>
      </c>
    </row>
    <row r="647" s="31" customFormat="1" spans="1:9">
      <c r="A647" s="34">
        <v>18767</v>
      </c>
      <c r="B647" s="52" t="s">
        <v>554</v>
      </c>
      <c r="C647" s="52"/>
      <c r="D647" s="52"/>
      <c r="E647" s="52" t="s">
        <v>1024</v>
      </c>
      <c r="F6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7" s="34" t="s">
        <v>683</v>
      </c>
      <c r="H647" s="52" t="s">
        <v>305</v>
      </c>
      <c r="I647" s="52" t="s">
        <v>23</v>
      </c>
    </row>
    <row r="648" s="31" customFormat="1" spans="1:9">
      <c r="A648" s="34">
        <v>18768</v>
      </c>
      <c r="B648" s="52" t="s">
        <v>554</v>
      </c>
      <c r="C648" s="52"/>
      <c r="D648" s="52"/>
      <c r="E648" s="52" t="s">
        <v>1025</v>
      </c>
      <c r="F6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8" s="34" t="s">
        <v>683</v>
      </c>
      <c r="H648" s="52" t="s">
        <v>305</v>
      </c>
      <c r="I648" s="52" t="s">
        <v>23</v>
      </c>
    </row>
    <row r="649" s="31" customFormat="1" spans="1:9">
      <c r="A649" s="34">
        <v>18769</v>
      </c>
      <c r="B649" s="52" t="s">
        <v>554</v>
      </c>
      <c r="C649" s="52"/>
      <c r="D649" s="52"/>
      <c r="E649" s="52" t="s">
        <v>1026</v>
      </c>
      <c r="F6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9" s="34" t="s">
        <v>683</v>
      </c>
      <c r="H649" s="52" t="s">
        <v>305</v>
      </c>
      <c r="I649" s="52" t="s">
        <v>23</v>
      </c>
    </row>
    <row r="650" s="31" customFormat="1" spans="1:9">
      <c r="A650" s="34">
        <v>18770</v>
      </c>
      <c r="B650" s="52" t="s">
        <v>556</v>
      </c>
      <c r="C650" s="52">
        <v>2</v>
      </c>
      <c r="D650" s="52">
        <v>1</v>
      </c>
      <c r="E650" s="52" t="s">
        <v>556</v>
      </c>
      <c r="F6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0" s="34" t="s">
        <v>664</v>
      </c>
      <c r="H650" s="52" t="s">
        <v>555</v>
      </c>
      <c r="I650" s="52" t="s">
        <v>23</v>
      </c>
    </row>
    <row r="651" s="31" customFormat="1" spans="1:9">
      <c r="A651" s="34">
        <v>18771</v>
      </c>
      <c r="B651" s="52" t="s">
        <v>557</v>
      </c>
      <c r="C651" s="52">
        <v>5</v>
      </c>
      <c r="D651" s="52">
        <v>3</v>
      </c>
      <c r="E651" s="52" t="s">
        <v>557</v>
      </c>
      <c r="F6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1" s="34" t="s">
        <v>664</v>
      </c>
      <c r="H651" s="52" t="s">
        <v>169</v>
      </c>
      <c r="I651" s="52" t="s">
        <v>23</v>
      </c>
    </row>
    <row r="652" s="31" customFormat="1" spans="1:9">
      <c r="A652" s="34">
        <v>18772</v>
      </c>
      <c r="B652" s="52" t="s">
        <v>557</v>
      </c>
      <c r="C652" s="52"/>
      <c r="D652" s="52"/>
      <c r="E652" s="52" t="s">
        <v>1027</v>
      </c>
      <c r="F6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2" s="34" t="s">
        <v>665</v>
      </c>
      <c r="H652" s="52" t="s">
        <v>169</v>
      </c>
      <c r="I652" s="52" t="s">
        <v>23</v>
      </c>
    </row>
    <row r="653" s="31" customFormat="1" spans="1:9">
      <c r="A653" s="34">
        <v>18773</v>
      </c>
      <c r="B653" s="52" t="s">
        <v>557</v>
      </c>
      <c r="C653" s="52"/>
      <c r="D653" s="52"/>
      <c r="E653" s="52" t="s">
        <v>1028</v>
      </c>
      <c r="F6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3" s="34" t="s">
        <v>669</v>
      </c>
      <c r="H653" s="52" t="s">
        <v>169</v>
      </c>
      <c r="I653" s="52" t="s">
        <v>23</v>
      </c>
    </row>
    <row r="654" s="31" customFormat="1" spans="1:9">
      <c r="A654" s="34">
        <v>18774</v>
      </c>
      <c r="B654" s="52" t="s">
        <v>558</v>
      </c>
      <c r="C654" s="52">
        <v>3</v>
      </c>
      <c r="D654" s="52">
        <v>1</v>
      </c>
      <c r="E654" s="52" t="s">
        <v>558</v>
      </c>
      <c r="F6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4" s="34" t="s">
        <v>664</v>
      </c>
      <c r="H654" s="52" t="s">
        <v>44</v>
      </c>
      <c r="I654" s="52" t="s">
        <v>23</v>
      </c>
    </row>
    <row r="655" s="31" customFormat="1" spans="1:9">
      <c r="A655" s="34">
        <v>18775</v>
      </c>
      <c r="B655" s="52" t="s">
        <v>559</v>
      </c>
      <c r="C655" s="52">
        <v>6</v>
      </c>
      <c r="D655" s="52">
        <v>4</v>
      </c>
      <c r="E655" s="52" t="s">
        <v>559</v>
      </c>
      <c r="F6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5" s="34" t="s">
        <v>664</v>
      </c>
      <c r="H655" s="52" t="s">
        <v>47</v>
      </c>
      <c r="I655" s="52" t="s">
        <v>23</v>
      </c>
    </row>
    <row r="656" s="31" customFormat="1" spans="1:9">
      <c r="A656" s="34">
        <v>18776</v>
      </c>
      <c r="B656" s="52" t="s">
        <v>559</v>
      </c>
      <c r="C656" s="52"/>
      <c r="D656" s="52"/>
      <c r="E656" s="52" t="s">
        <v>1029</v>
      </c>
      <c r="F6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6" s="34" t="s">
        <v>671</v>
      </c>
      <c r="H656" s="52" t="s">
        <v>47</v>
      </c>
      <c r="I656" s="52" t="s">
        <v>23</v>
      </c>
    </row>
    <row r="657" s="31" customFormat="1" spans="1:9">
      <c r="A657" s="34">
        <v>18777</v>
      </c>
      <c r="B657" s="52" t="s">
        <v>559</v>
      </c>
      <c r="C657" s="52"/>
      <c r="D657" s="52"/>
      <c r="E657" s="52" t="s">
        <v>1030</v>
      </c>
      <c r="F6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7" s="34" t="s">
        <v>671</v>
      </c>
      <c r="H657" s="52" t="s">
        <v>47</v>
      </c>
      <c r="I657" s="52" t="s">
        <v>23</v>
      </c>
    </row>
    <row r="658" s="31" customFormat="1" spans="1:9">
      <c r="A658" s="34">
        <v>18778</v>
      </c>
      <c r="B658" s="52" t="s">
        <v>559</v>
      </c>
      <c r="C658" s="52"/>
      <c r="D658" s="52"/>
      <c r="E658" s="52" t="s">
        <v>1031</v>
      </c>
      <c r="F6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8" s="34" t="s">
        <v>671</v>
      </c>
      <c r="H658" s="52" t="s">
        <v>47</v>
      </c>
      <c r="I658" s="52" t="s">
        <v>23</v>
      </c>
    </row>
    <row r="659" s="31" customFormat="1" spans="1:9">
      <c r="A659" s="34">
        <v>18779</v>
      </c>
      <c r="B659" s="52" t="s">
        <v>560</v>
      </c>
      <c r="C659" s="52">
        <v>5</v>
      </c>
      <c r="D659" s="52">
        <v>1</v>
      </c>
      <c r="E659" s="52" t="s">
        <v>560</v>
      </c>
      <c r="F6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9" s="34" t="s">
        <v>664</v>
      </c>
      <c r="H659" s="52" t="s">
        <v>38</v>
      </c>
      <c r="I659" s="52" t="s">
        <v>23</v>
      </c>
    </row>
    <row r="660" s="31" customFormat="1" spans="1:9">
      <c r="A660" s="34">
        <v>18780</v>
      </c>
      <c r="B660" s="52" t="s">
        <v>562</v>
      </c>
      <c r="C660" s="52">
        <v>5</v>
      </c>
      <c r="D660" s="52">
        <v>1</v>
      </c>
      <c r="E660" s="52" t="s">
        <v>562</v>
      </c>
      <c r="F6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0" s="34" t="s">
        <v>664</v>
      </c>
      <c r="H660" s="52" t="s">
        <v>561</v>
      </c>
      <c r="I660" s="52" t="s">
        <v>23</v>
      </c>
    </row>
    <row r="661" s="31" customFormat="1" spans="1:9">
      <c r="A661" s="34">
        <v>18781</v>
      </c>
      <c r="B661" s="52" t="s">
        <v>563</v>
      </c>
      <c r="C661" s="52">
        <v>3</v>
      </c>
      <c r="D661" s="52">
        <v>1</v>
      </c>
      <c r="E661" s="52" t="s">
        <v>563</v>
      </c>
      <c r="F6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1" s="34" t="s">
        <v>664</v>
      </c>
      <c r="H661" s="52" t="s">
        <v>277</v>
      </c>
      <c r="I661" s="52" t="s">
        <v>23</v>
      </c>
    </row>
    <row r="662" s="31" customFormat="1" spans="1:9">
      <c r="A662" s="34">
        <v>18782</v>
      </c>
      <c r="B662" s="52" t="s">
        <v>564</v>
      </c>
      <c r="C662" s="52">
        <v>4</v>
      </c>
      <c r="D662" s="52">
        <v>1</v>
      </c>
      <c r="E662" s="52" t="s">
        <v>564</v>
      </c>
      <c r="F6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2" s="34" t="s">
        <v>664</v>
      </c>
      <c r="H662" s="52" t="s">
        <v>132</v>
      </c>
      <c r="I662" s="52" t="s">
        <v>23</v>
      </c>
    </row>
    <row r="663" s="31" customFormat="1" spans="1:9">
      <c r="A663" s="34">
        <v>18783</v>
      </c>
      <c r="B663" s="52" t="s">
        <v>565</v>
      </c>
      <c r="C663" s="52">
        <v>4</v>
      </c>
      <c r="D663" s="52">
        <v>2</v>
      </c>
      <c r="E663" s="52" t="s">
        <v>565</v>
      </c>
      <c r="F6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3" s="34" t="s">
        <v>664</v>
      </c>
      <c r="H663" s="52" t="s">
        <v>138</v>
      </c>
      <c r="I663" s="52" t="s">
        <v>23</v>
      </c>
    </row>
    <row r="664" s="31" customFormat="1" spans="1:9">
      <c r="A664" s="34">
        <v>18784</v>
      </c>
      <c r="B664" s="52" t="s">
        <v>565</v>
      </c>
      <c r="C664" s="52"/>
      <c r="D664" s="52"/>
      <c r="E664" s="52" t="s">
        <v>1032</v>
      </c>
      <c r="F6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4" s="34" t="s">
        <v>667</v>
      </c>
      <c r="H664" s="52" t="s">
        <v>138</v>
      </c>
      <c r="I664" s="52" t="s">
        <v>23</v>
      </c>
    </row>
    <row r="665" s="31" customFormat="1" spans="1:9">
      <c r="A665" s="34">
        <v>18785</v>
      </c>
      <c r="B665" s="52" t="s">
        <v>566</v>
      </c>
      <c r="C665" s="52">
        <v>6</v>
      </c>
      <c r="D665" s="52">
        <v>1</v>
      </c>
      <c r="E665" s="52" t="s">
        <v>566</v>
      </c>
      <c r="F6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5" s="34" t="s">
        <v>664</v>
      </c>
      <c r="H665" s="52" t="s">
        <v>251</v>
      </c>
      <c r="I665" s="52" t="s">
        <v>23</v>
      </c>
    </row>
    <row r="666" s="31" customFormat="1" spans="1:9">
      <c r="A666" s="34">
        <v>18786</v>
      </c>
      <c r="B666" s="52" t="s">
        <v>568</v>
      </c>
      <c r="C666" s="52">
        <v>6</v>
      </c>
      <c r="D666" s="52">
        <v>3</v>
      </c>
      <c r="E666" s="52" t="s">
        <v>568</v>
      </c>
      <c r="F6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6" s="34" t="s">
        <v>664</v>
      </c>
      <c r="H666" s="52" t="s">
        <v>567</v>
      </c>
      <c r="I666" s="52" t="s">
        <v>23</v>
      </c>
    </row>
    <row r="667" s="31" customFormat="1" spans="1:9">
      <c r="A667" s="34">
        <v>18787</v>
      </c>
      <c r="B667" s="52" t="s">
        <v>568</v>
      </c>
      <c r="C667" s="52"/>
      <c r="D667" s="52"/>
      <c r="E667" s="52" t="s">
        <v>1033</v>
      </c>
      <c r="F6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7" s="34" t="s">
        <v>667</v>
      </c>
      <c r="H667" s="52" t="s">
        <v>567</v>
      </c>
      <c r="I667" s="52" t="s">
        <v>23</v>
      </c>
    </row>
    <row r="668" s="31" customFormat="1" spans="1:9">
      <c r="A668" s="34">
        <v>18788</v>
      </c>
      <c r="B668" s="52" t="s">
        <v>568</v>
      </c>
      <c r="C668" s="52"/>
      <c r="D668" s="52"/>
      <c r="E668" s="52" t="s">
        <v>1034</v>
      </c>
      <c r="F6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8" s="34" t="s">
        <v>667</v>
      </c>
      <c r="H668" s="52" t="s">
        <v>567</v>
      </c>
      <c r="I668" s="52" t="s">
        <v>23</v>
      </c>
    </row>
    <row r="669" s="31" customFormat="1" spans="1:9">
      <c r="A669" s="34">
        <v>18789</v>
      </c>
      <c r="B669" s="52" t="s">
        <v>569</v>
      </c>
      <c r="C669" s="52">
        <v>4</v>
      </c>
      <c r="D669" s="52">
        <v>1</v>
      </c>
      <c r="E669" s="52" t="s">
        <v>569</v>
      </c>
      <c r="F6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9" s="34" t="s">
        <v>664</v>
      </c>
      <c r="H669" s="52" t="s">
        <v>156</v>
      </c>
      <c r="I669" s="52" t="s">
        <v>23</v>
      </c>
    </row>
    <row r="670" s="31" customFormat="1" spans="1:9">
      <c r="A670" s="34">
        <v>18790</v>
      </c>
      <c r="B670" s="52" t="s">
        <v>570</v>
      </c>
      <c r="C670" s="52">
        <v>5</v>
      </c>
      <c r="D670" s="52">
        <v>2</v>
      </c>
      <c r="E670" s="52" t="s">
        <v>570</v>
      </c>
      <c r="F6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0" s="34" t="s">
        <v>664</v>
      </c>
      <c r="H670" s="52" t="s">
        <v>163</v>
      </c>
      <c r="I670" s="52" t="s">
        <v>23</v>
      </c>
    </row>
    <row r="671" s="31" customFormat="1" spans="1:9">
      <c r="A671" s="34">
        <v>18791</v>
      </c>
      <c r="B671" s="52" t="s">
        <v>570</v>
      </c>
      <c r="C671" s="52"/>
      <c r="D671" s="52"/>
      <c r="E671" s="52" t="s">
        <v>1035</v>
      </c>
      <c r="F6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1" s="34" t="s">
        <v>665</v>
      </c>
      <c r="H671" s="52" t="s">
        <v>163</v>
      </c>
      <c r="I671" s="52" t="s">
        <v>23</v>
      </c>
    </row>
    <row r="672" s="31" customFormat="1" spans="1:9">
      <c r="A672" s="34">
        <v>18792</v>
      </c>
      <c r="B672" s="52" t="s">
        <v>571</v>
      </c>
      <c r="C672" s="52">
        <v>4</v>
      </c>
      <c r="D672" s="52">
        <v>1</v>
      </c>
      <c r="E672" s="52" t="s">
        <v>571</v>
      </c>
      <c r="F6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2" s="34" t="s">
        <v>664</v>
      </c>
      <c r="H672" s="52" t="s">
        <v>138</v>
      </c>
      <c r="I672" s="52" t="s">
        <v>23</v>
      </c>
    </row>
    <row r="673" s="31" customFormat="1" spans="1:9">
      <c r="A673" s="34">
        <v>18793</v>
      </c>
      <c r="B673" s="52" t="s">
        <v>573</v>
      </c>
      <c r="C673" s="52">
        <v>3</v>
      </c>
      <c r="D673" s="52">
        <v>1</v>
      </c>
      <c r="E673" s="52" t="s">
        <v>573</v>
      </c>
      <c r="F6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3" s="34" t="s">
        <v>664</v>
      </c>
      <c r="H673" s="52" t="s">
        <v>572</v>
      </c>
      <c r="I673" s="52" t="s">
        <v>23</v>
      </c>
    </row>
    <row r="674" s="31" customFormat="1" spans="1:9">
      <c r="A674" s="34">
        <v>18794</v>
      </c>
      <c r="B674" s="52" t="s">
        <v>575</v>
      </c>
      <c r="C674" s="52">
        <v>3</v>
      </c>
      <c r="D674" s="52">
        <v>2</v>
      </c>
      <c r="E674" s="52" t="s">
        <v>575</v>
      </c>
      <c r="F6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4" s="34" t="s">
        <v>664</v>
      </c>
      <c r="H674" s="52" t="s">
        <v>574</v>
      </c>
      <c r="I674" s="52" t="s">
        <v>23</v>
      </c>
    </row>
    <row r="675" s="31" customFormat="1" spans="1:9">
      <c r="A675" s="34">
        <v>18795</v>
      </c>
      <c r="B675" s="52" t="s">
        <v>575</v>
      </c>
      <c r="C675" s="52"/>
      <c r="D675" s="52"/>
      <c r="E675" s="52" t="s">
        <v>1036</v>
      </c>
      <c r="F6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5" s="34" t="s">
        <v>674</v>
      </c>
      <c r="H675" s="52" t="s">
        <v>574</v>
      </c>
      <c r="I675" s="52" t="s">
        <v>23</v>
      </c>
    </row>
    <row r="676" s="31" customFormat="1" spans="1:9">
      <c r="A676" s="34">
        <v>18796</v>
      </c>
      <c r="B676" s="52" t="s">
        <v>576</v>
      </c>
      <c r="C676" s="52">
        <v>4</v>
      </c>
      <c r="D676" s="52">
        <v>1</v>
      </c>
      <c r="E676" s="52" t="s">
        <v>576</v>
      </c>
      <c r="F6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6" s="34" t="s">
        <v>664</v>
      </c>
      <c r="H676" s="52" t="s">
        <v>464</v>
      </c>
      <c r="I676" s="52" t="s">
        <v>23</v>
      </c>
    </row>
    <row r="677" s="31" customFormat="1" spans="1:9">
      <c r="A677" s="34">
        <v>18797</v>
      </c>
      <c r="B677" s="52" t="s">
        <v>577</v>
      </c>
      <c r="C677" s="52">
        <v>7</v>
      </c>
      <c r="D677" s="52">
        <v>2</v>
      </c>
      <c r="E677" s="52" t="s">
        <v>577</v>
      </c>
      <c r="F6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7" s="34" t="s">
        <v>664</v>
      </c>
      <c r="H677" s="52" t="s">
        <v>490</v>
      </c>
      <c r="I677" s="52" t="s">
        <v>23</v>
      </c>
    </row>
    <row r="678" s="31" customFormat="1" spans="1:9">
      <c r="A678" s="34">
        <v>18798</v>
      </c>
      <c r="B678" s="52" t="s">
        <v>577</v>
      </c>
      <c r="C678" s="52"/>
      <c r="D678" s="52"/>
      <c r="E678" s="52" t="s">
        <v>1037</v>
      </c>
      <c r="F6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8" s="34" t="s">
        <v>674</v>
      </c>
      <c r="H678" s="52" t="s">
        <v>490</v>
      </c>
      <c r="I678" s="52" t="s">
        <v>23</v>
      </c>
    </row>
    <row r="679" s="31" customFormat="1" spans="1:9">
      <c r="A679" s="34">
        <v>18799</v>
      </c>
      <c r="B679" s="52" t="s">
        <v>578</v>
      </c>
      <c r="C679" s="52">
        <v>4</v>
      </c>
      <c r="D679" s="52">
        <v>4</v>
      </c>
      <c r="E679" s="52" t="s">
        <v>578</v>
      </c>
      <c r="F6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9" s="34" t="s">
        <v>664</v>
      </c>
      <c r="H679" s="52" t="s">
        <v>38</v>
      </c>
      <c r="I679" s="52" t="s">
        <v>23</v>
      </c>
    </row>
    <row r="680" s="31" customFormat="1" spans="1:9">
      <c r="A680" s="34">
        <v>18800</v>
      </c>
      <c r="B680" s="52" t="s">
        <v>578</v>
      </c>
      <c r="C680" s="52"/>
      <c r="D680" s="52"/>
      <c r="E680" s="52" t="s">
        <v>1038</v>
      </c>
      <c r="F6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0" s="34" t="s">
        <v>667</v>
      </c>
      <c r="H680" s="52" t="s">
        <v>38</v>
      </c>
      <c r="I680" s="52" t="s">
        <v>23</v>
      </c>
    </row>
    <row r="681" s="31" customFormat="1" spans="1:9">
      <c r="A681" s="34">
        <v>18801</v>
      </c>
      <c r="B681" s="52" t="s">
        <v>578</v>
      </c>
      <c r="C681" s="52"/>
      <c r="D681" s="52"/>
      <c r="E681" s="52" t="s">
        <v>1039</v>
      </c>
      <c r="F6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1" s="34" t="s">
        <v>678</v>
      </c>
      <c r="H681" s="52" t="s">
        <v>38</v>
      </c>
      <c r="I681" s="52" t="s">
        <v>23</v>
      </c>
    </row>
    <row r="682" s="31" customFormat="1" spans="1:9">
      <c r="A682" s="34">
        <v>18802</v>
      </c>
      <c r="B682" s="52" t="s">
        <v>578</v>
      </c>
      <c r="C682" s="52"/>
      <c r="D682" s="52"/>
      <c r="E682" s="52" t="s">
        <v>1040</v>
      </c>
      <c r="F6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2" s="34" t="s">
        <v>678</v>
      </c>
      <c r="H682" s="52" t="s">
        <v>38</v>
      </c>
      <c r="I682" s="52" t="s">
        <v>23</v>
      </c>
    </row>
    <row r="683" s="31" customFormat="1" spans="1:9">
      <c r="A683" s="34">
        <v>18803</v>
      </c>
      <c r="B683" s="52" t="s">
        <v>579</v>
      </c>
      <c r="C683" s="52">
        <v>2</v>
      </c>
      <c r="D683" s="52">
        <v>1</v>
      </c>
      <c r="E683" s="52" t="s">
        <v>579</v>
      </c>
      <c r="F6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3" s="34" t="s">
        <v>664</v>
      </c>
      <c r="H683" s="52" t="s">
        <v>38</v>
      </c>
      <c r="I683" s="52" t="s">
        <v>23</v>
      </c>
    </row>
    <row r="684" s="31" customFormat="1" spans="1:9">
      <c r="A684" s="34">
        <v>18804</v>
      </c>
      <c r="B684" s="52" t="s">
        <v>580</v>
      </c>
      <c r="C684" s="52">
        <v>3</v>
      </c>
      <c r="D684" s="52">
        <v>2</v>
      </c>
      <c r="E684" s="52" t="s">
        <v>580</v>
      </c>
      <c r="F6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4" s="34" t="s">
        <v>664</v>
      </c>
      <c r="H684" s="52" t="s">
        <v>69</v>
      </c>
      <c r="I684" s="52" t="s">
        <v>23</v>
      </c>
    </row>
    <row r="685" s="31" customFormat="1" spans="1:9">
      <c r="A685" s="34">
        <v>18805</v>
      </c>
      <c r="B685" s="52" t="s">
        <v>580</v>
      </c>
      <c r="C685" s="52"/>
      <c r="D685" s="52"/>
      <c r="E685" s="52" t="s">
        <v>1041</v>
      </c>
      <c r="F6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5" s="34" t="s">
        <v>683</v>
      </c>
      <c r="H685" s="52" t="s">
        <v>69</v>
      </c>
      <c r="I685" s="52" t="s">
        <v>23</v>
      </c>
    </row>
    <row r="686" s="31" customFormat="1" spans="1:9">
      <c r="A686" s="34">
        <v>18806</v>
      </c>
      <c r="B686" s="52" t="s">
        <v>581</v>
      </c>
      <c r="C686" s="52">
        <v>5</v>
      </c>
      <c r="D686" s="52">
        <v>4</v>
      </c>
      <c r="E686" s="52" t="s">
        <v>581</v>
      </c>
      <c r="F6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6" s="34" t="s">
        <v>664</v>
      </c>
      <c r="H686" s="52" t="s">
        <v>59</v>
      </c>
      <c r="I686" s="52" t="s">
        <v>23</v>
      </c>
    </row>
    <row r="687" s="31" customFormat="1" spans="1:9">
      <c r="A687" s="34">
        <v>18807</v>
      </c>
      <c r="B687" s="52" t="s">
        <v>581</v>
      </c>
      <c r="C687" s="52"/>
      <c r="D687" s="52"/>
      <c r="E687" s="52" t="s">
        <v>1042</v>
      </c>
      <c r="F6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7" s="34" t="s">
        <v>674</v>
      </c>
      <c r="H687" s="52" t="s">
        <v>59</v>
      </c>
      <c r="I687" s="52" t="s">
        <v>23</v>
      </c>
    </row>
    <row r="688" s="31" customFormat="1" spans="1:9">
      <c r="A688" s="34">
        <v>18808</v>
      </c>
      <c r="B688" s="52" t="s">
        <v>581</v>
      </c>
      <c r="C688" s="52"/>
      <c r="D688" s="52"/>
      <c r="E688" s="52" t="s">
        <v>1043</v>
      </c>
      <c r="F6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8" s="34" t="s">
        <v>665</v>
      </c>
      <c r="H688" s="52" t="s">
        <v>59</v>
      </c>
      <c r="I688" s="52" t="s">
        <v>23</v>
      </c>
    </row>
    <row r="689" s="31" customFormat="1" spans="1:9">
      <c r="A689" s="34">
        <v>18809</v>
      </c>
      <c r="B689" s="52" t="s">
        <v>581</v>
      </c>
      <c r="C689" s="52"/>
      <c r="D689" s="52"/>
      <c r="E689" s="52" t="s">
        <v>1044</v>
      </c>
      <c r="F6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9" s="34" t="s">
        <v>683</v>
      </c>
      <c r="H689" s="52" t="s">
        <v>59</v>
      </c>
      <c r="I689" s="52" t="s">
        <v>23</v>
      </c>
    </row>
    <row r="690" s="31" customFormat="1" spans="1:9">
      <c r="A690" s="34">
        <v>18810</v>
      </c>
      <c r="B690" s="52" t="s">
        <v>582</v>
      </c>
      <c r="C690" s="52">
        <v>3</v>
      </c>
      <c r="D690" s="52">
        <v>1</v>
      </c>
      <c r="E690" s="52" t="s">
        <v>582</v>
      </c>
      <c r="F69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0" s="34" t="s">
        <v>664</v>
      </c>
      <c r="H690" s="52" t="s">
        <v>38</v>
      </c>
      <c r="I690" s="52" t="s">
        <v>23</v>
      </c>
    </row>
    <row r="691" s="31" customFormat="1" spans="1:9">
      <c r="A691" s="34">
        <v>18811</v>
      </c>
      <c r="B691" s="52" t="s">
        <v>583</v>
      </c>
      <c r="C691" s="52">
        <v>4</v>
      </c>
      <c r="D691" s="52">
        <v>1</v>
      </c>
      <c r="E691" s="52" t="s">
        <v>583</v>
      </c>
      <c r="F69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1" s="34" t="s">
        <v>664</v>
      </c>
      <c r="H691" s="52" t="s">
        <v>149</v>
      </c>
      <c r="I691" s="52" t="s">
        <v>23</v>
      </c>
    </row>
    <row r="692" s="31" customFormat="1" spans="1:9">
      <c r="A692" s="34">
        <v>27446</v>
      </c>
      <c r="B692" s="34" t="s">
        <v>584</v>
      </c>
      <c r="C692" s="34">
        <v>5</v>
      </c>
      <c r="D692" s="34">
        <v>1</v>
      </c>
      <c r="E692" s="34" t="s">
        <v>584</v>
      </c>
      <c r="F69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2" s="34" t="s">
        <v>664</v>
      </c>
      <c r="H692" s="34" t="s">
        <v>188</v>
      </c>
      <c r="I692" s="34" t="s">
        <v>23</v>
      </c>
    </row>
    <row r="693" s="31" customFormat="1" spans="1:9">
      <c r="A693" s="34">
        <v>27447</v>
      </c>
      <c r="B693" s="34" t="s">
        <v>585</v>
      </c>
      <c r="C693" s="34">
        <v>1</v>
      </c>
      <c r="D693" s="34">
        <v>1</v>
      </c>
      <c r="E693" s="34" t="s">
        <v>585</v>
      </c>
      <c r="F69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3" s="34" t="s">
        <v>664</v>
      </c>
      <c r="H693" s="34" t="s">
        <v>274</v>
      </c>
      <c r="I693" s="34" t="s">
        <v>23</v>
      </c>
    </row>
    <row r="694" s="31" customFormat="1" spans="1:9">
      <c r="A694" s="34">
        <v>27448</v>
      </c>
      <c r="B694" s="34" t="s">
        <v>586</v>
      </c>
      <c r="C694" s="34">
        <v>2</v>
      </c>
      <c r="D694" s="34">
        <v>1</v>
      </c>
      <c r="E694" s="34" t="s">
        <v>586</v>
      </c>
      <c r="F69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4" s="34" t="s">
        <v>664</v>
      </c>
      <c r="H694" s="34" t="s">
        <v>333</v>
      </c>
      <c r="I694" s="34" t="s">
        <v>23</v>
      </c>
    </row>
    <row r="695" s="31" customFormat="1" spans="1:9">
      <c r="A695" s="34">
        <v>27449</v>
      </c>
      <c r="B695" s="34" t="s">
        <v>587</v>
      </c>
      <c r="C695" s="34">
        <v>3</v>
      </c>
      <c r="D695" s="34">
        <v>1</v>
      </c>
      <c r="E695" s="34" t="s">
        <v>587</v>
      </c>
      <c r="F69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5" s="34" t="s">
        <v>664</v>
      </c>
      <c r="H695" s="34" t="s">
        <v>188</v>
      </c>
      <c r="I695" s="34" t="s">
        <v>23</v>
      </c>
    </row>
    <row r="696" s="31" customFormat="1" spans="1:9">
      <c r="A696" s="34">
        <v>27597</v>
      </c>
      <c r="B696" s="52" t="s">
        <v>297</v>
      </c>
      <c r="C696" s="52">
        <v>7</v>
      </c>
      <c r="D696" s="52">
        <v>2</v>
      </c>
      <c r="E696" s="52" t="s">
        <v>297</v>
      </c>
      <c r="F69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6" s="34" t="s">
        <v>664</v>
      </c>
      <c r="H696" s="52" t="s">
        <v>123</v>
      </c>
      <c r="I696" s="34" t="s">
        <v>23</v>
      </c>
    </row>
    <row r="697" s="31" customFormat="1" spans="1:9">
      <c r="A697" s="34">
        <v>27598</v>
      </c>
      <c r="B697" s="52" t="s">
        <v>297</v>
      </c>
      <c r="C697" s="52"/>
      <c r="D697" s="52"/>
      <c r="E697" s="52" t="s">
        <v>1045</v>
      </c>
      <c r="F69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7" s="34" t="s">
        <v>665</v>
      </c>
      <c r="H697" s="52" t="s">
        <v>123</v>
      </c>
      <c r="I697" s="52" t="s">
        <v>23</v>
      </c>
    </row>
    <row r="698" s="35" customFormat="1" spans="1:9">
      <c r="A698" s="34">
        <v>27804</v>
      </c>
      <c r="B698" s="35" t="s">
        <v>588</v>
      </c>
      <c r="C698" s="35">
        <v>4</v>
      </c>
      <c r="D698" s="35">
        <v>3</v>
      </c>
      <c r="E698" s="35" t="s">
        <v>588</v>
      </c>
      <c r="F69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8" s="34" t="s">
        <v>664</v>
      </c>
      <c r="H698" s="35" t="s">
        <v>50</v>
      </c>
      <c r="I698" s="35" t="s">
        <v>23</v>
      </c>
    </row>
    <row r="699" s="35" customFormat="1" spans="1:9">
      <c r="A699" s="34">
        <v>27805</v>
      </c>
      <c r="B699" s="35" t="s">
        <v>588</v>
      </c>
      <c r="E699" s="35" t="s">
        <v>1046</v>
      </c>
      <c r="F69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9" s="34" t="s">
        <v>674</v>
      </c>
      <c r="H699" s="35" t="s">
        <v>50</v>
      </c>
      <c r="I699" s="35" t="s">
        <v>23</v>
      </c>
    </row>
    <row r="700" s="35" customFormat="1" spans="1:9">
      <c r="A700" s="34">
        <v>27806</v>
      </c>
      <c r="B700" s="35" t="s">
        <v>588</v>
      </c>
      <c r="E700" s="35" t="s">
        <v>1047</v>
      </c>
      <c r="F70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0" s="34" t="s">
        <v>683</v>
      </c>
      <c r="H700" s="35" t="s">
        <v>50</v>
      </c>
      <c r="I700" s="35" t="s">
        <v>23</v>
      </c>
    </row>
    <row r="701" s="35" customFormat="1" spans="1:9">
      <c r="A701" s="34">
        <v>27807</v>
      </c>
      <c r="B701" s="35" t="s">
        <v>590</v>
      </c>
      <c r="C701" s="35">
        <v>2</v>
      </c>
      <c r="D701" s="35">
        <v>2</v>
      </c>
      <c r="E701" s="35" t="s">
        <v>590</v>
      </c>
      <c r="F70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1" s="34" t="s">
        <v>664</v>
      </c>
      <c r="H701" s="35" t="s">
        <v>589</v>
      </c>
      <c r="I701" s="35" t="s">
        <v>23</v>
      </c>
    </row>
    <row r="702" s="35" customFormat="1" spans="1:9">
      <c r="A702" s="34">
        <v>27808</v>
      </c>
      <c r="B702" s="35" t="s">
        <v>590</v>
      </c>
      <c r="E702" s="35" t="s">
        <v>1048</v>
      </c>
      <c r="F70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2" s="34" t="s">
        <v>671</v>
      </c>
      <c r="H702" s="35" t="s">
        <v>589</v>
      </c>
      <c r="I702" s="35" t="s">
        <v>23</v>
      </c>
    </row>
    <row r="703" s="35" customFormat="1" spans="1:9">
      <c r="A703" s="34">
        <v>28145</v>
      </c>
      <c r="B703" s="35" t="s">
        <v>592</v>
      </c>
      <c r="C703" s="35">
        <v>5</v>
      </c>
      <c r="D703" s="35">
        <v>1</v>
      </c>
      <c r="E703" s="35" t="s">
        <v>592</v>
      </c>
      <c r="F70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3" s="34" t="s">
        <v>664</v>
      </c>
      <c r="H703" s="35" t="s">
        <v>591</v>
      </c>
      <c r="I703" s="35" t="s">
        <v>23</v>
      </c>
    </row>
    <row r="704" s="35" customFormat="1" spans="1:254">
      <c r="A704" s="34">
        <v>28146</v>
      </c>
      <c r="B704" s="35" t="s">
        <v>594</v>
      </c>
      <c r="C704" s="35">
        <v>3</v>
      </c>
      <c r="D704" s="35">
        <v>2</v>
      </c>
      <c r="E704" s="35" t="s">
        <v>594</v>
      </c>
      <c r="F70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4" s="34" t="s">
        <v>664</v>
      </c>
      <c r="H704" s="35" t="s">
        <v>593</v>
      </c>
      <c r="I704" s="35" t="s">
        <v>23</v>
      </c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  <c r="AG704" s="31"/>
      <c r="AH704" s="31"/>
      <c r="AI704" s="31"/>
      <c r="AJ704" s="31"/>
      <c r="AK704" s="31"/>
      <c r="AL704" s="31"/>
      <c r="AM704" s="31"/>
      <c r="AN704" s="31"/>
      <c r="AO704" s="31"/>
      <c r="AP704" s="31"/>
      <c r="AQ704" s="31"/>
      <c r="AR704" s="31"/>
      <c r="AS704" s="31"/>
      <c r="AT704" s="31"/>
      <c r="AU704" s="31"/>
      <c r="AV704" s="31"/>
      <c r="AW704" s="31"/>
      <c r="AX704" s="31"/>
      <c r="AY704" s="31"/>
      <c r="AZ704" s="31"/>
      <c r="BA704" s="31"/>
      <c r="BB704" s="31"/>
      <c r="BC704" s="31"/>
      <c r="BD704" s="31"/>
      <c r="BE704" s="31"/>
      <c r="BF704" s="31"/>
      <c r="BG704" s="31"/>
      <c r="BH704" s="31"/>
      <c r="BI704" s="31"/>
      <c r="BJ704" s="31"/>
      <c r="BK704" s="31"/>
      <c r="BL704" s="31"/>
      <c r="BM704" s="31"/>
      <c r="BN704" s="31"/>
      <c r="BO704" s="31"/>
      <c r="BP704" s="31"/>
      <c r="BQ704" s="31"/>
      <c r="BR704" s="31"/>
      <c r="BS704" s="31"/>
      <c r="BT704" s="31"/>
      <c r="BU704" s="31"/>
      <c r="BV704" s="31"/>
      <c r="BW704" s="31"/>
      <c r="BX704" s="31"/>
      <c r="BY704" s="31"/>
      <c r="BZ704" s="31"/>
      <c r="CA704" s="31"/>
      <c r="CB704" s="31"/>
      <c r="CC704" s="31"/>
      <c r="CD704" s="31"/>
      <c r="CE704" s="31"/>
      <c r="CF704" s="31"/>
      <c r="CG704" s="31"/>
      <c r="CH704" s="31"/>
      <c r="CI704" s="31"/>
      <c r="CJ704" s="31"/>
      <c r="CK704" s="31"/>
      <c r="CL704" s="31"/>
      <c r="CM704" s="31"/>
      <c r="CN704" s="31"/>
      <c r="CO704" s="31"/>
      <c r="CP704" s="31"/>
      <c r="CQ704" s="31"/>
      <c r="CR704" s="31"/>
      <c r="CS704" s="31"/>
      <c r="CT704" s="31"/>
      <c r="CU704" s="31"/>
      <c r="CV704" s="31"/>
      <c r="CW704" s="31"/>
      <c r="CX704" s="31"/>
      <c r="CY704" s="31"/>
      <c r="CZ704" s="31"/>
      <c r="DA704" s="31"/>
      <c r="DB704" s="31"/>
      <c r="DC704" s="31"/>
      <c r="DD704" s="31"/>
      <c r="DE704" s="31"/>
      <c r="DF704" s="31"/>
      <c r="DG704" s="31"/>
      <c r="DH704" s="31"/>
      <c r="DI704" s="31"/>
      <c r="DJ704" s="31"/>
      <c r="DK704" s="31"/>
      <c r="DL704" s="31"/>
      <c r="DM704" s="31"/>
      <c r="DN704" s="31"/>
      <c r="DO704" s="31"/>
      <c r="DP704" s="31"/>
      <c r="DQ704" s="31"/>
      <c r="DR704" s="31"/>
      <c r="DS704" s="31"/>
      <c r="DT704" s="31"/>
      <c r="DU704" s="31"/>
      <c r="DV704" s="31"/>
      <c r="DW704" s="31"/>
      <c r="DX704" s="31"/>
      <c r="DY704" s="31"/>
      <c r="DZ704" s="31"/>
      <c r="EA704" s="31"/>
      <c r="EB704" s="31"/>
      <c r="EC704" s="31"/>
      <c r="ED704" s="31"/>
      <c r="EE704" s="31"/>
      <c r="EF704" s="31"/>
      <c r="EG704" s="31"/>
      <c r="EH704" s="31"/>
      <c r="EI704" s="31"/>
      <c r="EJ704" s="31"/>
      <c r="EK704" s="31"/>
      <c r="EL704" s="31"/>
      <c r="EM704" s="31"/>
      <c r="EN704" s="31"/>
      <c r="EO704" s="31"/>
      <c r="EP704" s="31"/>
      <c r="EQ704" s="31"/>
      <c r="ER704" s="31"/>
      <c r="ES704" s="31"/>
      <c r="ET704" s="31"/>
      <c r="EU704" s="31"/>
      <c r="EV704" s="31"/>
      <c r="EW704" s="31"/>
      <c r="EX704" s="31"/>
      <c r="EY704" s="31"/>
      <c r="EZ704" s="31"/>
      <c r="FA704" s="31"/>
      <c r="FB704" s="31"/>
      <c r="FC704" s="31"/>
      <c r="FD704" s="31"/>
      <c r="FE704" s="31"/>
      <c r="FF704" s="31"/>
      <c r="FG704" s="31"/>
      <c r="FH704" s="31"/>
      <c r="FI704" s="31"/>
      <c r="FJ704" s="31"/>
      <c r="FK704" s="31"/>
      <c r="FL704" s="31"/>
      <c r="FM704" s="31"/>
      <c r="FN704" s="31"/>
      <c r="FO704" s="31"/>
      <c r="FP704" s="31"/>
      <c r="FQ704" s="31"/>
      <c r="FR704" s="31"/>
      <c r="FS704" s="31"/>
      <c r="FT704" s="31"/>
      <c r="FU704" s="31"/>
      <c r="FV704" s="31"/>
      <c r="FW704" s="31"/>
      <c r="FX704" s="31"/>
      <c r="FY704" s="31"/>
      <c r="FZ704" s="31"/>
      <c r="GA704" s="31"/>
      <c r="GB704" s="31"/>
      <c r="GC704" s="31"/>
      <c r="GD704" s="31"/>
      <c r="GE704" s="31"/>
      <c r="GF704" s="31"/>
      <c r="GG704" s="31"/>
      <c r="GH704" s="31"/>
      <c r="GI704" s="31"/>
      <c r="GJ704" s="31"/>
      <c r="GK704" s="31"/>
      <c r="GL704" s="31"/>
      <c r="GM704" s="31"/>
      <c r="GN704" s="31"/>
      <c r="GO704" s="31"/>
      <c r="GP704" s="31"/>
      <c r="GQ704" s="31"/>
      <c r="GR704" s="31"/>
      <c r="GS704" s="31"/>
      <c r="GT704" s="31"/>
      <c r="GU704" s="31"/>
      <c r="GV704" s="31"/>
      <c r="GW704" s="31"/>
      <c r="GX704" s="31"/>
      <c r="GY704" s="31"/>
      <c r="GZ704" s="31"/>
      <c r="HA704" s="31"/>
      <c r="HB704" s="31"/>
      <c r="HC704" s="31"/>
      <c r="HD704" s="31"/>
      <c r="HE704" s="31"/>
      <c r="HF704" s="31"/>
      <c r="HG704" s="31"/>
      <c r="HH704" s="31"/>
      <c r="HI704" s="31"/>
      <c r="HJ704" s="31"/>
      <c r="HK704" s="31"/>
      <c r="HL704" s="31"/>
      <c r="HM704" s="31"/>
      <c r="HN704" s="31"/>
      <c r="HO704" s="31"/>
      <c r="HP704" s="31"/>
      <c r="HQ704" s="31"/>
      <c r="HR704" s="31"/>
      <c r="HS704" s="31"/>
      <c r="HT704" s="31"/>
      <c r="HU704" s="31"/>
      <c r="HV704" s="31"/>
      <c r="HW704" s="31"/>
      <c r="HX704" s="31"/>
      <c r="HY704" s="31"/>
      <c r="HZ704" s="31"/>
      <c r="IA704" s="31"/>
      <c r="IB704" s="31"/>
      <c r="IC704" s="31"/>
      <c r="ID704" s="31"/>
      <c r="IE704" s="31"/>
      <c r="IF704" s="31"/>
      <c r="IG704" s="31"/>
      <c r="IH704" s="31"/>
      <c r="II704" s="31"/>
      <c r="IJ704" s="31"/>
      <c r="IK704" s="31"/>
      <c r="IL704" s="31"/>
      <c r="IM704" s="31"/>
      <c r="IN704" s="31"/>
      <c r="IO704" s="31"/>
      <c r="IP704" s="31"/>
      <c r="IQ704" s="31"/>
      <c r="IR704" s="31"/>
      <c r="IS704" s="31"/>
      <c r="IT704" s="31"/>
    </row>
    <row r="705" s="51" customFormat="1" spans="1:254">
      <c r="A705" s="34">
        <v>28147</v>
      </c>
      <c r="B705" s="35" t="s">
        <v>594</v>
      </c>
      <c r="C705" s="35"/>
      <c r="D705" s="35"/>
      <c r="E705" s="35" t="s">
        <v>1049</v>
      </c>
      <c r="F70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5" s="34" t="s">
        <v>1050</v>
      </c>
      <c r="H705" s="35" t="s">
        <v>593</v>
      </c>
      <c r="I705" s="35" t="s">
        <v>23</v>
      </c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  <c r="AG705" s="31"/>
      <c r="AH705" s="31"/>
      <c r="AI705" s="31"/>
      <c r="AJ705" s="31"/>
      <c r="AK705" s="31"/>
      <c r="AL705" s="31"/>
      <c r="AM705" s="31"/>
      <c r="AN705" s="31"/>
      <c r="AO705" s="31"/>
      <c r="AP705" s="31"/>
      <c r="AQ705" s="31"/>
      <c r="AR705" s="31"/>
      <c r="AS705" s="31"/>
      <c r="AT705" s="31"/>
      <c r="AU705" s="31"/>
      <c r="AV705" s="31"/>
      <c r="AW705" s="31"/>
      <c r="AX705" s="31"/>
      <c r="AY705" s="31"/>
      <c r="AZ705" s="31"/>
      <c r="BA705" s="31"/>
      <c r="BB705" s="31"/>
      <c r="BC705" s="31"/>
      <c r="BD705" s="31"/>
      <c r="BE705" s="31"/>
      <c r="BF705" s="31"/>
      <c r="BG705" s="31"/>
      <c r="BH705" s="31"/>
      <c r="BI705" s="31"/>
      <c r="BJ705" s="31"/>
      <c r="BK705" s="31"/>
      <c r="BL705" s="31"/>
      <c r="BM705" s="31"/>
      <c r="BN705" s="31"/>
      <c r="BO705" s="31"/>
      <c r="BP705" s="31"/>
      <c r="BQ705" s="31"/>
      <c r="BR705" s="31"/>
      <c r="BS705" s="31"/>
      <c r="BT705" s="31"/>
      <c r="BU705" s="31"/>
      <c r="BV705" s="31"/>
      <c r="BW705" s="31"/>
      <c r="BX705" s="31"/>
      <c r="BY705" s="31"/>
      <c r="BZ705" s="31"/>
      <c r="CA705" s="31"/>
      <c r="CB705" s="31"/>
      <c r="CC705" s="31"/>
      <c r="CD705" s="31"/>
      <c r="CE705" s="31"/>
      <c r="CF705" s="31"/>
      <c r="CG705" s="31"/>
      <c r="CH705" s="31"/>
      <c r="CI705" s="31"/>
      <c r="CJ705" s="31"/>
      <c r="CK705" s="31"/>
      <c r="CL705" s="31"/>
      <c r="CM705" s="31"/>
      <c r="CN705" s="31"/>
      <c r="CO705" s="31"/>
      <c r="CP705" s="31"/>
      <c r="CQ705" s="31"/>
      <c r="CR705" s="31"/>
      <c r="CS705" s="31"/>
      <c r="CT705" s="31"/>
      <c r="CU705" s="31"/>
      <c r="CV705" s="31"/>
      <c r="CW705" s="31"/>
      <c r="CX705" s="31"/>
      <c r="CY705" s="31"/>
      <c r="CZ705" s="31"/>
      <c r="DA705" s="31"/>
      <c r="DB705" s="31"/>
      <c r="DC705" s="31"/>
      <c r="DD705" s="31"/>
      <c r="DE705" s="31"/>
      <c r="DF705" s="31"/>
      <c r="DG705" s="31"/>
      <c r="DH705" s="31"/>
      <c r="DI705" s="31"/>
      <c r="DJ705" s="31"/>
      <c r="DK705" s="31"/>
      <c r="DL705" s="31"/>
      <c r="DM705" s="31"/>
      <c r="DN705" s="31"/>
      <c r="DO705" s="31"/>
      <c r="DP705" s="31"/>
      <c r="DQ705" s="31"/>
      <c r="DR705" s="31"/>
      <c r="DS705" s="31"/>
      <c r="DT705" s="31"/>
      <c r="DU705" s="31"/>
      <c r="DV705" s="31"/>
      <c r="DW705" s="31"/>
      <c r="DX705" s="31"/>
      <c r="DY705" s="31"/>
      <c r="DZ705" s="31"/>
      <c r="EA705" s="31"/>
      <c r="EB705" s="31"/>
      <c r="EC705" s="31"/>
      <c r="ED705" s="31"/>
      <c r="EE705" s="31"/>
      <c r="EF705" s="31"/>
      <c r="EG705" s="31"/>
      <c r="EH705" s="31"/>
      <c r="EI705" s="31"/>
      <c r="EJ705" s="31"/>
      <c r="EK705" s="31"/>
      <c r="EL705" s="31"/>
      <c r="EM705" s="31"/>
      <c r="EN705" s="31"/>
      <c r="EO705" s="31"/>
      <c r="EP705" s="31"/>
      <c r="EQ705" s="31"/>
      <c r="ER705" s="31"/>
      <c r="ES705" s="31"/>
      <c r="ET705" s="31"/>
      <c r="EU705" s="31"/>
      <c r="EV705" s="31"/>
      <c r="EW705" s="31"/>
      <c r="EX705" s="31"/>
      <c r="EY705" s="31"/>
      <c r="EZ705" s="31"/>
      <c r="FA705" s="31"/>
      <c r="FB705" s="31"/>
      <c r="FC705" s="31"/>
      <c r="FD705" s="31"/>
      <c r="FE705" s="31"/>
      <c r="FF705" s="31"/>
      <c r="FG705" s="31"/>
      <c r="FH705" s="31"/>
      <c r="FI705" s="31"/>
      <c r="FJ705" s="31"/>
      <c r="FK705" s="31"/>
      <c r="FL705" s="31"/>
      <c r="FM705" s="31"/>
      <c r="FN705" s="31"/>
      <c r="FO705" s="31"/>
      <c r="FP705" s="31"/>
      <c r="FQ705" s="31"/>
      <c r="FR705" s="31"/>
      <c r="FS705" s="31"/>
      <c r="FT705" s="31"/>
      <c r="FU705" s="31"/>
      <c r="FV705" s="31"/>
      <c r="FW705" s="31"/>
      <c r="FX705" s="31"/>
      <c r="FY705" s="31"/>
      <c r="FZ705" s="31"/>
      <c r="GA705" s="31"/>
      <c r="GB705" s="31"/>
      <c r="GC705" s="31"/>
      <c r="GD705" s="31"/>
      <c r="GE705" s="31"/>
      <c r="GF705" s="31"/>
      <c r="GG705" s="31"/>
      <c r="GH705" s="31"/>
      <c r="GI705" s="31"/>
      <c r="GJ705" s="31"/>
      <c r="GK705" s="31"/>
      <c r="GL705" s="31"/>
      <c r="GM705" s="31"/>
      <c r="GN705" s="31"/>
      <c r="GO705" s="31"/>
      <c r="GP705" s="31"/>
      <c r="GQ705" s="31"/>
      <c r="GR705" s="31"/>
      <c r="GS705" s="31"/>
      <c r="GT705" s="31"/>
      <c r="GU705" s="31"/>
      <c r="GV705" s="31"/>
      <c r="GW705" s="31"/>
      <c r="GX705" s="31"/>
      <c r="GY705" s="31"/>
      <c r="GZ705" s="31"/>
      <c r="HA705" s="31"/>
      <c r="HB705" s="31"/>
      <c r="HC705" s="31"/>
      <c r="HD705" s="31"/>
      <c r="HE705" s="31"/>
      <c r="HF705" s="31"/>
      <c r="HG705" s="31"/>
      <c r="HH705" s="31"/>
      <c r="HI705" s="31"/>
      <c r="HJ705" s="31"/>
      <c r="HK705" s="31"/>
      <c r="HL705" s="31"/>
      <c r="HM705" s="31"/>
      <c r="HN705" s="31"/>
      <c r="HO705" s="31"/>
      <c r="HP705" s="31"/>
      <c r="HQ705" s="31"/>
      <c r="HR705" s="31"/>
      <c r="HS705" s="31"/>
      <c r="HT705" s="31"/>
      <c r="HU705" s="31"/>
      <c r="HV705" s="31"/>
      <c r="HW705" s="31"/>
      <c r="HX705" s="31"/>
      <c r="HY705" s="31"/>
      <c r="HZ705" s="31"/>
      <c r="IA705" s="31"/>
      <c r="IB705" s="31"/>
      <c r="IC705" s="31"/>
      <c r="ID705" s="31"/>
      <c r="IE705" s="31"/>
      <c r="IF705" s="31"/>
      <c r="IG705" s="31"/>
      <c r="IH705" s="31"/>
      <c r="II705" s="31"/>
      <c r="IJ705" s="31"/>
      <c r="IK705" s="31"/>
      <c r="IL705" s="31"/>
      <c r="IM705" s="31"/>
      <c r="IN705" s="31"/>
      <c r="IO705" s="31"/>
      <c r="IP705" s="31"/>
      <c r="IQ705" s="31"/>
      <c r="IR705" s="31"/>
      <c r="IS705" s="31"/>
      <c r="IT705" s="31"/>
    </row>
    <row r="706" s="31" customFormat="1" spans="1:9">
      <c r="A706" s="34">
        <v>28148</v>
      </c>
      <c r="B706" s="35" t="s">
        <v>595</v>
      </c>
      <c r="C706" s="35">
        <v>4</v>
      </c>
      <c r="D706" s="35">
        <v>3</v>
      </c>
      <c r="E706" s="35" t="s">
        <v>595</v>
      </c>
      <c r="F70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6" s="34" t="s">
        <v>664</v>
      </c>
      <c r="H706" s="35" t="s">
        <v>464</v>
      </c>
      <c r="I706" s="35" t="s">
        <v>23</v>
      </c>
    </row>
    <row r="707" s="31" customFormat="1" spans="1:9">
      <c r="A707" s="34">
        <v>28149</v>
      </c>
      <c r="B707" s="35" t="s">
        <v>595</v>
      </c>
      <c r="E707" s="35" t="s">
        <v>1051</v>
      </c>
      <c r="F70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7" s="34" t="s">
        <v>671</v>
      </c>
      <c r="H707" s="35" t="s">
        <v>464</v>
      </c>
      <c r="I707" s="35" t="s">
        <v>23</v>
      </c>
    </row>
    <row r="708" s="31" customFormat="1" spans="1:9">
      <c r="A708" s="34">
        <v>28150</v>
      </c>
      <c r="B708" s="35" t="s">
        <v>595</v>
      </c>
      <c r="E708" s="35" t="s">
        <v>1052</v>
      </c>
      <c r="F70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8" s="34" t="s">
        <v>674</v>
      </c>
      <c r="H708" s="35" t="s">
        <v>464</v>
      </c>
      <c r="I708" s="35" t="s">
        <v>23</v>
      </c>
    </row>
    <row r="709" s="35" customFormat="1" spans="1:9">
      <c r="A709" s="34">
        <v>28257</v>
      </c>
      <c r="B709" s="35" t="s">
        <v>596</v>
      </c>
      <c r="C709" s="35">
        <v>1</v>
      </c>
      <c r="D709" s="35">
        <v>1</v>
      </c>
      <c r="E709" s="35" t="s">
        <v>596</v>
      </c>
      <c r="F70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9" s="34" t="s">
        <v>664</v>
      </c>
      <c r="H709" s="35" t="s">
        <v>65</v>
      </c>
      <c r="I709" s="55" t="s">
        <v>23</v>
      </c>
    </row>
    <row r="710" s="35" customFormat="1" spans="1:9">
      <c r="A710" s="34">
        <v>28417</v>
      </c>
      <c r="B710" s="35" t="s">
        <v>598</v>
      </c>
      <c r="C710" s="35">
        <v>6</v>
      </c>
      <c r="D710" s="35">
        <v>1</v>
      </c>
      <c r="E710" s="35" t="s">
        <v>598</v>
      </c>
      <c r="F71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0" s="34" t="s">
        <v>664</v>
      </c>
      <c r="H710" s="35" t="s">
        <v>146</v>
      </c>
      <c r="I710" s="55" t="s">
        <v>23</v>
      </c>
    </row>
    <row r="711" s="35" customFormat="1" spans="1:9">
      <c r="A711" s="34">
        <v>28418</v>
      </c>
      <c r="B711" s="35" t="s">
        <v>599</v>
      </c>
      <c r="C711" s="35">
        <v>2</v>
      </c>
      <c r="D711" s="35">
        <v>1</v>
      </c>
      <c r="E711" s="35" t="s">
        <v>599</v>
      </c>
      <c r="F71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1" s="34" t="s">
        <v>664</v>
      </c>
      <c r="H711" s="35" t="s">
        <v>567</v>
      </c>
      <c r="I711" s="55" t="s">
        <v>23</v>
      </c>
    </row>
    <row r="712" s="35" customFormat="1" spans="1:9">
      <c r="A712" s="34">
        <v>28419</v>
      </c>
      <c r="B712" s="35" t="s">
        <v>252</v>
      </c>
      <c r="C712" s="35">
        <v>3</v>
      </c>
      <c r="D712" s="35">
        <v>1</v>
      </c>
      <c r="E712" s="35" t="s">
        <v>252</v>
      </c>
      <c r="F71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2" s="34" t="s">
        <v>664</v>
      </c>
      <c r="H712" s="35" t="s">
        <v>507</v>
      </c>
      <c r="I712" s="55" t="s">
        <v>23</v>
      </c>
    </row>
    <row r="713" s="35" customFormat="1" spans="1:9">
      <c r="A713" s="34">
        <v>28420</v>
      </c>
      <c r="B713" s="35" t="s">
        <v>600</v>
      </c>
      <c r="C713" s="35">
        <v>6</v>
      </c>
      <c r="D713" s="35">
        <v>2</v>
      </c>
      <c r="E713" s="35" t="s">
        <v>600</v>
      </c>
      <c r="F71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3" s="34" t="s">
        <v>664</v>
      </c>
      <c r="H713" s="35" t="s">
        <v>283</v>
      </c>
      <c r="I713" s="55" t="s">
        <v>23</v>
      </c>
    </row>
    <row r="714" s="35" customFormat="1" spans="1:9">
      <c r="A714" s="34">
        <v>28421</v>
      </c>
      <c r="B714" s="35" t="s">
        <v>600</v>
      </c>
      <c r="E714" s="35" t="s">
        <v>1053</v>
      </c>
      <c r="F71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4" s="34" t="s">
        <v>683</v>
      </c>
      <c r="H714" s="35" t="s">
        <v>283</v>
      </c>
      <c r="I714" s="55" t="s">
        <v>23</v>
      </c>
    </row>
    <row r="715" s="35" customFormat="1" spans="1:9">
      <c r="A715" s="34">
        <v>28422</v>
      </c>
      <c r="B715" s="35" t="s">
        <v>602</v>
      </c>
      <c r="C715" s="35">
        <v>7</v>
      </c>
      <c r="D715" s="35">
        <v>3</v>
      </c>
      <c r="E715" s="35" t="s">
        <v>602</v>
      </c>
      <c r="F71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5" s="34" t="s">
        <v>664</v>
      </c>
      <c r="H715" s="35" t="s">
        <v>601</v>
      </c>
      <c r="I715" s="55" t="s">
        <v>23</v>
      </c>
    </row>
    <row r="716" s="35" customFormat="1" spans="1:9">
      <c r="A716" s="34">
        <v>28423</v>
      </c>
      <c r="B716" s="35" t="s">
        <v>602</v>
      </c>
      <c r="E716" s="35" t="s">
        <v>1054</v>
      </c>
      <c r="F71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6" s="34" t="s">
        <v>667</v>
      </c>
      <c r="H716" s="35" t="s">
        <v>601</v>
      </c>
      <c r="I716" s="55" t="s">
        <v>23</v>
      </c>
    </row>
    <row r="717" s="35" customFormat="1" spans="1:9">
      <c r="A717" s="34">
        <v>28424</v>
      </c>
      <c r="B717" s="35" t="s">
        <v>602</v>
      </c>
      <c r="E717" s="35" t="s">
        <v>1055</v>
      </c>
      <c r="F71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7" s="34" t="s">
        <v>667</v>
      </c>
      <c r="H717" s="35" t="s">
        <v>601</v>
      </c>
      <c r="I717" s="55" t="s">
        <v>23</v>
      </c>
    </row>
    <row r="718" s="35" customFormat="1" spans="1:9">
      <c r="A718" s="34">
        <v>28646</v>
      </c>
      <c r="B718" s="35" t="s">
        <v>603</v>
      </c>
      <c r="C718" s="35">
        <v>1</v>
      </c>
      <c r="D718" s="35">
        <v>1</v>
      </c>
      <c r="E718" s="35" t="s">
        <v>603</v>
      </c>
      <c r="F71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8" s="34" t="s">
        <v>664</v>
      </c>
      <c r="H718" s="35" t="s">
        <v>490</v>
      </c>
      <c r="I718" s="55" t="s">
        <v>23</v>
      </c>
    </row>
    <row r="719" s="35" customFormat="1" spans="1:9">
      <c r="A719" s="34">
        <v>28647</v>
      </c>
      <c r="B719" s="35" t="s">
        <v>605</v>
      </c>
      <c r="C719" s="35">
        <v>1</v>
      </c>
      <c r="D719" s="35">
        <v>1</v>
      </c>
      <c r="E719" s="35" t="s">
        <v>605</v>
      </c>
      <c r="F71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9" s="34" t="s">
        <v>664</v>
      </c>
      <c r="H719" s="35" t="s">
        <v>490</v>
      </c>
      <c r="I719" s="55" t="s">
        <v>23</v>
      </c>
    </row>
    <row r="720" s="35" customFormat="1" spans="1:9">
      <c r="A720" s="34">
        <v>28648</v>
      </c>
      <c r="B720" s="35" t="s">
        <v>606</v>
      </c>
      <c r="C720" s="35">
        <v>1</v>
      </c>
      <c r="D720" s="35">
        <v>1</v>
      </c>
      <c r="E720" s="35" t="s">
        <v>606</v>
      </c>
      <c r="F72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0" s="34" t="s">
        <v>664</v>
      </c>
      <c r="H720" s="35" t="s">
        <v>268</v>
      </c>
      <c r="I720" s="55" t="s">
        <v>23</v>
      </c>
    </row>
    <row r="721" s="35" customFormat="1" spans="1:9">
      <c r="A721" s="34">
        <v>28649</v>
      </c>
      <c r="B721" s="35" t="s">
        <v>607</v>
      </c>
      <c r="C721" s="35">
        <v>1</v>
      </c>
      <c r="D721" s="35">
        <v>1</v>
      </c>
      <c r="E721" s="35" t="s">
        <v>607</v>
      </c>
      <c r="F72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1" s="34" t="s">
        <v>664</v>
      </c>
      <c r="H721" s="35" t="s">
        <v>268</v>
      </c>
      <c r="I721" s="55" t="s">
        <v>23</v>
      </c>
    </row>
    <row r="722" s="35" customFormat="1" spans="1:9">
      <c r="A722" s="34">
        <v>28650</v>
      </c>
      <c r="B722" s="35" t="s">
        <v>608</v>
      </c>
      <c r="C722" s="35">
        <v>1</v>
      </c>
      <c r="D722" s="35">
        <v>1</v>
      </c>
      <c r="E722" s="35" t="s">
        <v>608</v>
      </c>
      <c r="F72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2" s="34" t="s">
        <v>664</v>
      </c>
      <c r="H722" s="35" t="s">
        <v>490</v>
      </c>
      <c r="I722" s="55" t="s">
        <v>23</v>
      </c>
    </row>
    <row r="723" s="35" customFormat="1" spans="1:9">
      <c r="A723" s="34">
        <v>28651</v>
      </c>
      <c r="B723" s="35" t="s">
        <v>609</v>
      </c>
      <c r="C723" s="35">
        <v>1</v>
      </c>
      <c r="D723" s="35">
        <v>1</v>
      </c>
      <c r="E723" s="35" t="s">
        <v>609</v>
      </c>
      <c r="F72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3" s="34" t="s">
        <v>664</v>
      </c>
      <c r="H723" s="35" t="s">
        <v>88</v>
      </c>
      <c r="I723" s="55" t="s">
        <v>23</v>
      </c>
    </row>
    <row r="724" s="35" customFormat="1" spans="1:9">
      <c r="A724" s="34">
        <v>28652</v>
      </c>
      <c r="B724" s="35" t="s">
        <v>610</v>
      </c>
      <c r="C724" s="35">
        <v>1</v>
      </c>
      <c r="D724" s="35">
        <v>1</v>
      </c>
      <c r="E724" s="35" t="s">
        <v>610</v>
      </c>
      <c r="F72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4" s="34" t="s">
        <v>664</v>
      </c>
      <c r="H724" s="35" t="s">
        <v>1056</v>
      </c>
      <c r="I724" s="55" t="s">
        <v>23</v>
      </c>
    </row>
    <row r="725" s="31" customFormat="1" spans="1:9">
      <c r="A725" s="34">
        <v>28653</v>
      </c>
      <c r="B725" s="35" t="s">
        <v>611</v>
      </c>
      <c r="C725" s="35">
        <v>5</v>
      </c>
      <c r="D725" s="35">
        <v>1</v>
      </c>
      <c r="E725" s="35" t="s">
        <v>611</v>
      </c>
      <c r="F72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5" s="34" t="s">
        <v>664</v>
      </c>
      <c r="H725" s="35" t="s">
        <v>119</v>
      </c>
      <c r="I725" s="55" t="s">
        <v>23</v>
      </c>
    </row>
    <row r="726" s="31" customFormat="1" spans="1:9">
      <c r="A726" s="34">
        <v>28654</v>
      </c>
      <c r="B726" s="35" t="s">
        <v>612</v>
      </c>
      <c r="C726" s="35">
        <v>1</v>
      </c>
      <c r="D726" s="35">
        <v>1</v>
      </c>
      <c r="E726" s="35" t="s">
        <v>612</v>
      </c>
      <c r="F72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6" s="34" t="s">
        <v>664</v>
      </c>
      <c r="H726" s="35" t="s">
        <v>132</v>
      </c>
      <c r="I726" s="55" t="s">
        <v>23</v>
      </c>
    </row>
    <row r="727" s="35" customFormat="1" spans="1:9">
      <c r="A727" s="34">
        <v>28655</v>
      </c>
      <c r="B727" s="35" t="s">
        <v>613</v>
      </c>
      <c r="C727" s="35">
        <v>2</v>
      </c>
      <c r="D727" s="35">
        <v>2</v>
      </c>
      <c r="E727" s="35" t="s">
        <v>613</v>
      </c>
      <c r="F72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7" s="34" t="s">
        <v>664</v>
      </c>
      <c r="H727" s="35" t="s">
        <v>135</v>
      </c>
      <c r="I727" s="55" t="s">
        <v>23</v>
      </c>
    </row>
    <row r="728" s="35" customFormat="1" spans="1:9">
      <c r="A728" s="34">
        <v>28656</v>
      </c>
      <c r="B728" s="35" t="s">
        <v>613</v>
      </c>
      <c r="E728" s="35" t="s">
        <v>1057</v>
      </c>
      <c r="F72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8" s="34" t="s">
        <v>674</v>
      </c>
      <c r="H728" s="35" t="s">
        <v>135</v>
      </c>
      <c r="I728" s="55" t="s">
        <v>23</v>
      </c>
    </row>
    <row r="729" s="35" customFormat="1" spans="1:9">
      <c r="A729" s="34">
        <v>28657</v>
      </c>
      <c r="B729" s="35" t="s">
        <v>614</v>
      </c>
      <c r="C729" s="35">
        <v>5</v>
      </c>
      <c r="D729" s="35">
        <v>2</v>
      </c>
      <c r="E729" s="35" t="s">
        <v>614</v>
      </c>
      <c r="F72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9" s="34" t="s">
        <v>664</v>
      </c>
      <c r="H729" s="35" t="s">
        <v>188</v>
      </c>
      <c r="I729" s="55" t="s">
        <v>23</v>
      </c>
    </row>
    <row r="730" s="35" customFormat="1" spans="1:9">
      <c r="A730" s="34">
        <v>28658</v>
      </c>
      <c r="B730" s="35" t="s">
        <v>614</v>
      </c>
      <c r="E730" s="35" t="s">
        <v>1058</v>
      </c>
      <c r="F73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0" s="34" t="s">
        <v>671</v>
      </c>
      <c r="H730" s="35" t="s">
        <v>188</v>
      </c>
      <c r="I730" s="55" t="s">
        <v>23</v>
      </c>
    </row>
    <row r="731" s="35" customFormat="1" spans="1:9">
      <c r="A731" s="34">
        <v>28659</v>
      </c>
      <c r="B731" s="35" t="s">
        <v>615</v>
      </c>
      <c r="C731" s="35">
        <v>3</v>
      </c>
      <c r="D731" s="35">
        <v>2</v>
      </c>
      <c r="E731" s="35" t="s">
        <v>615</v>
      </c>
      <c r="F73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1" s="34" t="s">
        <v>664</v>
      </c>
      <c r="H731" s="35" t="s">
        <v>112</v>
      </c>
      <c r="I731" s="55" t="s">
        <v>23</v>
      </c>
    </row>
    <row r="732" s="35" customFormat="1" spans="1:9">
      <c r="A732" s="34">
        <v>28660</v>
      </c>
      <c r="B732" s="35" t="s">
        <v>615</v>
      </c>
      <c r="E732" s="35" t="s">
        <v>1059</v>
      </c>
      <c r="F73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2" s="34" t="s">
        <v>667</v>
      </c>
      <c r="H732" s="35" t="s">
        <v>112</v>
      </c>
      <c r="I732" s="55" t="s">
        <v>23</v>
      </c>
    </row>
    <row r="733" s="35" customFormat="1" spans="1:9">
      <c r="A733" s="34">
        <v>28661</v>
      </c>
      <c r="B733" s="35" t="s">
        <v>616</v>
      </c>
      <c r="C733" s="35">
        <v>3</v>
      </c>
      <c r="D733" s="35">
        <v>2</v>
      </c>
      <c r="E733" s="35" t="s">
        <v>616</v>
      </c>
      <c r="F73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3" s="34" t="s">
        <v>664</v>
      </c>
      <c r="H733" s="35" t="s">
        <v>29</v>
      </c>
      <c r="I733" s="55" t="s">
        <v>23</v>
      </c>
    </row>
    <row r="734" s="35" customFormat="1" spans="1:9">
      <c r="A734" s="34">
        <v>28662</v>
      </c>
      <c r="B734" s="35" t="s">
        <v>616</v>
      </c>
      <c r="E734" s="35" t="s">
        <v>1060</v>
      </c>
      <c r="F73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4" s="34" t="s">
        <v>665</v>
      </c>
      <c r="H734" s="35" t="s">
        <v>29</v>
      </c>
      <c r="I734" s="55" t="s">
        <v>23</v>
      </c>
    </row>
    <row r="735" s="35" customFormat="1" spans="1:9">
      <c r="A735" s="34">
        <v>28787</v>
      </c>
      <c r="B735" s="35" t="s">
        <v>617</v>
      </c>
      <c r="C735" s="35">
        <v>1</v>
      </c>
      <c r="D735" s="35">
        <v>1</v>
      </c>
      <c r="E735" s="35" t="s">
        <v>617</v>
      </c>
      <c r="F73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5" s="34" t="s">
        <v>664</v>
      </c>
      <c r="H735" s="35" t="s">
        <v>239</v>
      </c>
      <c r="I735" s="55" t="s">
        <v>23</v>
      </c>
    </row>
    <row r="736" s="35" customFormat="1" spans="1:254">
      <c r="A736" s="34">
        <v>28788</v>
      </c>
      <c r="B736" s="35" t="s">
        <v>54</v>
      </c>
      <c r="C736" s="35">
        <v>5</v>
      </c>
      <c r="D736" s="35">
        <v>4</v>
      </c>
      <c r="E736" s="35" t="s">
        <v>54</v>
      </c>
      <c r="F73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6" s="34" t="s">
        <v>664</v>
      </c>
      <c r="H736" s="35" t="s">
        <v>391</v>
      </c>
      <c r="I736" s="55" t="s">
        <v>23</v>
      </c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31"/>
      <c r="BM736" s="31"/>
      <c r="BN736" s="31"/>
      <c r="BO736" s="31"/>
      <c r="BP736" s="31"/>
      <c r="BQ736" s="31"/>
      <c r="BR736" s="31"/>
      <c r="BS736" s="31"/>
      <c r="BT736" s="31"/>
      <c r="BU736" s="31"/>
      <c r="BV736" s="31"/>
      <c r="BW736" s="31"/>
      <c r="BX736" s="31"/>
      <c r="BY736" s="31"/>
      <c r="BZ736" s="31"/>
      <c r="CA736" s="31"/>
      <c r="CB736" s="31"/>
      <c r="CC736" s="31"/>
      <c r="CD736" s="31"/>
      <c r="CE736" s="31"/>
      <c r="CF736" s="31"/>
      <c r="CG736" s="31"/>
      <c r="CH736" s="31"/>
      <c r="CI736" s="31"/>
      <c r="CJ736" s="31"/>
      <c r="CK736" s="31"/>
      <c r="CL736" s="31"/>
      <c r="CM736" s="31"/>
      <c r="CN736" s="31"/>
      <c r="CO736" s="31"/>
      <c r="CP736" s="31"/>
      <c r="CQ736" s="31"/>
      <c r="CR736" s="31"/>
      <c r="CS736" s="31"/>
      <c r="CT736" s="31"/>
      <c r="CU736" s="31"/>
      <c r="CV736" s="31"/>
      <c r="CW736" s="31"/>
      <c r="CX736" s="31"/>
      <c r="CY736" s="31"/>
      <c r="CZ736" s="31"/>
      <c r="DA736" s="31"/>
      <c r="DB736" s="31"/>
      <c r="DC736" s="31"/>
      <c r="DD736" s="31"/>
      <c r="DE736" s="31"/>
      <c r="DF736" s="31"/>
      <c r="DG736" s="31"/>
      <c r="DH736" s="31"/>
      <c r="DI736" s="31"/>
      <c r="DJ736" s="31"/>
      <c r="DK736" s="31"/>
      <c r="DL736" s="31"/>
      <c r="DM736" s="31"/>
      <c r="DN736" s="31"/>
      <c r="DO736" s="31"/>
      <c r="DP736" s="31"/>
      <c r="DQ736" s="31"/>
      <c r="DR736" s="31"/>
      <c r="DS736" s="31"/>
      <c r="DT736" s="31"/>
      <c r="DU736" s="31"/>
      <c r="DV736" s="31"/>
      <c r="DW736" s="31"/>
      <c r="DX736" s="31"/>
      <c r="DY736" s="31"/>
      <c r="DZ736" s="31"/>
      <c r="EA736" s="31"/>
      <c r="EB736" s="31"/>
      <c r="EC736" s="31"/>
      <c r="ED736" s="31"/>
      <c r="EE736" s="31"/>
      <c r="EF736" s="31"/>
      <c r="EG736" s="31"/>
      <c r="EH736" s="31"/>
      <c r="EI736" s="31"/>
      <c r="EJ736" s="31"/>
      <c r="EK736" s="31"/>
      <c r="EL736" s="31"/>
      <c r="EM736" s="31"/>
      <c r="EN736" s="31"/>
      <c r="EO736" s="31"/>
      <c r="EP736" s="31"/>
      <c r="EQ736" s="31"/>
      <c r="ER736" s="31"/>
      <c r="ES736" s="31"/>
      <c r="ET736" s="31"/>
      <c r="EU736" s="31"/>
      <c r="EV736" s="31"/>
      <c r="EW736" s="31"/>
      <c r="EX736" s="31"/>
      <c r="EY736" s="31"/>
      <c r="EZ736" s="31"/>
      <c r="FA736" s="31"/>
      <c r="FB736" s="31"/>
      <c r="FC736" s="31"/>
      <c r="FD736" s="31"/>
      <c r="FE736" s="31"/>
      <c r="FF736" s="31"/>
      <c r="FG736" s="31"/>
      <c r="FH736" s="31"/>
      <c r="FI736" s="31"/>
      <c r="FJ736" s="31"/>
      <c r="FK736" s="31"/>
      <c r="FL736" s="31"/>
      <c r="FM736" s="31"/>
      <c r="FN736" s="31"/>
      <c r="FO736" s="31"/>
      <c r="FP736" s="31"/>
      <c r="FQ736" s="31"/>
      <c r="FR736" s="31"/>
      <c r="FS736" s="31"/>
      <c r="FT736" s="31"/>
      <c r="FU736" s="31"/>
      <c r="FV736" s="31"/>
      <c r="FW736" s="31"/>
      <c r="FX736" s="31"/>
      <c r="FY736" s="31"/>
      <c r="FZ736" s="31"/>
      <c r="GA736" s="31"/>
      <c r="GB736" s="31"/>
      <c r="GC736" s="31"/>
      <c r="GD736" s="31"/>
      <c r="GE736" s="31"/>
      <c r="GF736" s="31"/>
      <c r="GG736" s="31"/>
      <c r="GH736" s="31"/>
      <c r="GI736" s="31"/>
      <c r="GJ736" s="31"/>
      <c r="GK736" s="31"/>
      <c r="GL736" s="31"/>
      <c r="GM736" s="31"/>
      <c r="GN736" s="31"/>
      <c r="GO736" s="31"/>
      <c r="GP736" s="31"/>
      <c r="GQ736" s="31"/>
      <c r="GR736" s="31"/>
      <c r="GS736" s="31"/>
      <c r="GT736" s="31"/>
      <c r="GU736" s="31"/>
      <c r="GV736" s="31"/>
      <c r="GW736" s="31"/>
      <c r="GX736" s="31"/>
      <c r="GY736" s="31"/>
      <c r="GZ736" s="31"/>
      <c r="HA736" s="31"/>
      <c r="HB736" s="31"/>
      <c r="HC736" s="31"/>
      <c r="HD736" s="31"/>
      <c r="HE736" s="31"/>
      <c r="HF736" s="31"/>
      <c r="HG736" s="31"/>
      <c r="HH736" s="31"/>
      <c r="HI736" s="31"/>
      <c r="HJ736" s="31"/>
      <c r="HK736" s="31"/>
      <c r="HL736" s="31"/>
      <c r="HM736" s="31"/>
      <c r="HN736" s="31"/>
      <c r="HO736" s="31"/>
      <c r="HP736" s="31"/>
      <c r="HQ736" s="31"/>
      <c r="HR736" s="31"/>
      <c r="HS736" s="31"/>
      <c r="HT736" s="31"/>
      <c r="HU736" s="31"/>
      <c r="HV736" s="31"/>
      <c r="HW736" s="31"/>
      <c r="HX736" s="31"/>
      <c r="HY736" s="31"/>
      <c r="HZ736" s="31"/>
      <c r="IA736" s="31"/>
      <c r="IB736" s="31"/>
      <c r="IC736" s="31"/>
      <c r="ID736" s="31"/>
      <c r="IE736" s="31"/>
      <c r="IF736" s="31"/>
      <c r="IG736" s="31"/>
      <c r="IH736" s="31"/>
      <c r="II736" s="31"/>
      <c r="IJ736" s="31"/>
      <c r="IK736" s="31"/>
      <c r="IL736" s="31"/>
      <c r="IM736" s="31"/>
      <c r="IN736" s="31"/>
      <c r="IO736" s="31"/>
      <c r="IP736" s="31"/>
      <c r="IQ736" s="31"/>
      <c r="IR736" s="31"/>
      <c r="IS736" s="31"/>
      <c r="IT736" s="31"/>
    </row>
    <row r="737" s="35" customFormat="1" spans="1:254">
      <c r="A737" s="34">
        <v>28789</v>
      </c>
      <c r="B737" s="35" t="s">
        <v>54</v>
      </c>
      <c r="E737" s="35" t="s">
        <v>1061</v>
      </c>
      <c r="F73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7" s="34" t="s">
        <v>1062</v>
      </c>
      <c r="H737" s="35" t="s">
        <v>391</v>
      </c>
      <c r="I737" s="55" t="s">
        <v>23</v>
      </c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31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31"/>
      <c r="BM737" s="31"/>
      <c r="BN737" s="31"/>
      <c r="BO737" s="31"/>
      <c r="BP737" s="31"/>
      <c r="BQ737" s="31"/>
      <c r="BR737" s="31"/>
      <c r="BS737" s="31"/>
      <c r="BT737" s="31"/>
      <c r="BU737" s="31"/>
      <c r="BV737" s="31"/>
      <c r="BW737" s="31"/>
      <c r="BX737" s="31"/>
      <c r="BY737" s="31"/>
      <c r="BZ737" s="31"/>
      <c r="CA737" s="31"/>
      <c r="CB737" s="31"/>
      <c r="CC737" s="31"/>
      <c r="CD737" s="31"/>
      <c r="CE737" s="31"/>
      <c r="CF737" s="31"/>
      <c r="CG737" s="31"/>
      <c r="CH737" s="31"/>
      <c r="CI737" s="31"/>
      <c r="CJ737" s="31"/>
      <c r="CK737" s="31"/>
      <c r="CL737" s="31"/>
      <c r="CM737" s="31"/>
      <c r="CN737" s="31"/>
      <c r="CO737" s="31"/>
      <c r="CP737" s="31"/>
      <c r="CQ737" s="31"/>
      <c r="CR737" s="31"/>
      <c r="CS737" s="31"/>
      <c r="CT737" s="31"/>
      <c r="CU737" s="31"/>
      <c r="CV737" s="31"/>
      <c r="CW737" s="31"/>
      <c r="CX737" s="31"/>
      <c r="CY737" s="31"/>
      <c r="CZ737" s="31"/>
      <c r="DA737" s="31"/>
      <c r="DB737" s="31"/>
      <c r="DC737" s="31"/>
      <c r="DD737" s="31"/>
      <c r="DE737" s="31"/>
      <c r="DF737" s="31"/>
      <c r="DG737" s="31"/>
      <c r="DH737" s="31"/>
      <c r="DI737" s="31"/>
      <c r="DJ737" s="31"/>
      <c r="DK737" s="31"/>
      <c r="DL737" s="31"/>
      <c r="DM737" s="31"/>
      <c r="DN737" s="31"/>
      <c r="DO737" s="31"/>
      <c r="DP737" s="31"/>
      <c r="DQ737" s="31"/>
      <c r="DR737" s="31"/>
      <c r="DS737" s="31"/>
      <c r="DT737" s="31"/>
      <c r="DU737" s="31"/>
      <c r="DV737" s="31"/>
      <c r="DW737" s="31"/>
      <c r="DX737" s="31"/>
      <c r="DY737" s="31"/>
      <c r="DZ737" s="31"/>
      <c r="EA737" s="31"/>
      <c r="EB737" s="31"/>
      <c r="EC737" s="31"/>
      <c r="ED737" s="31"/>
      <c r="EE737" s="31"/>
      <c r="EF737" s="31"/>
      <c r="EG737" s="31"/>
      <c r="EH737" s="31"/>
      <c r="EI737" s="31"/>
      <c r="EJ737" s="31"/>
      <c r="EK737" s="31"/>
      <c r="EL737" s="31"/>
      <c r="EM737" s="31"/>
      <c r="EN737" s="31"/>
      <c r="EO737" s="31"/>
      <c r="EP737" s="31"/>
      <c r="EQ737" s="31"/>
      <c r="ER737" s="31"/>
      <c r="ES737" s="31"/>
      <c r="ET737" s="31"/>
      <c r="EU737" s="31"/>
      <c r="EV737" s="31"/>
      <c r="EW737" s="31"/>
      <c r="EX737" s="31"/>
      <c r="EY737" s="31"/>
      <c r="EZ737" s="31"/>
      <c r="FA737" s="31"/>
      <c r="FB737" s="31"/>
      <c r="FC737" s="31"/>
      <c r="FD737" s="31"/>
      <c r="FE737" s="31"/>
      <c r="FF737" s="31"/>
      <c r="FG737" s="31"/>
      <c r="FH737" s="31"/>
      <c r="FI737" s="31"/>
      <c r="FJ737" s="31"/>
      <c r="FK737" s="31"/>
      <c r="FL737" s="31"/>
      <c r="FM737" s="31"/>
      <c r="FN737" s="31"/>
      <c r="FO737" s="31"/>
      <c r="FP737" s="31"/>
      <c r="FQ737" s="31"/>
      <c r="FR737" s="31"/>
      <c r="FS737" s="31"/>
      <c r="FT737" s="31"/>
      <c r="FU737" s="31"/>
      <c r="FV737" s="31"/>
      <c r="FW737" s="31"/>
      <c r="FX737" s="31"/>
      <c r="FY737" s="31"/>
      <c r="FZ737" s="31"/>
      <c r="GA737" s="31"/>
      <c r="GB737" s="31"/>
      <c r="GC737" s="31"/>
      <c r="GD737" s="31"/>
      <c r="GE737" s="31"/>
      <c r="GF737" s="31"/>
      <c r="GG737" s="31"/>
      <c r="GH737" s="31"/>
      <c r="GI737" s="31"/>
      <c r="GJ737" s="31"/>
      <c r="GK737" s="31"/>
      <c r="GL737" s="31"/>
      <c r="GM737" s="31"/>
      <c r="GN737" s="31"/>
      <c r="GO737" s="31"/>
      <c r="GP737" s="31"/>
      <c r="GQ737" s="31"/>
      <c r="GR737" s="31"/>
      <c r="GS737" s="31"/>
      <c r="GT737" s="31"/>
      <c r="GU737" s="31"/>
      <c r="GV737" s="31"/>
      <c r="GW737" s="31"/>
      <c r="GX737" s="31"/>
      <c r="GY737" s="31"/>
      <c r="GZ737" s="31"/>
      <c r="HA737" s="31"/>
      <c r="HB737" s="31"/>
      <c r="HC737" s="31"/>
      <c r="HD737" s="31"/>
      <c r="HE737" s="31"/>
      <c r="HF737" s="31"/>
      <c r="HG737" s="31"/>
      <c r="HH737" s="31"/>
      <c r="HI737" s="31"/>
      <c r="HJ737" s="31"/>
      <c r="HK737" s="31"/>
      <c r="HL737" s="31"/>
      <c r="HM737" s="31"/>
      <c r="HN737" s="31"/>
      <c r="HO737" s="31"/>
      <c r="HP737" s="31"/>
      <c r="HQ737" s="31"/>
      <c r="HR737" s="31"/>
      <c r="HS737" s="31"/>
      <c r="HT737" s="31"/>
      <c r="HU737" s="31"/>
      <c r="HV737" s="31"/>
      <c r="HW737" s="31"/>
      <c r="HX737" s="31"/>
      <c r="HY737" s="31"/>
      <c r="HZ737" s="31"/>
      <c r="IA737" s="31"/>
      <c r="IB737" s="31"/>
      <c r="IC737" s="31"/>
      <c r="ID737" s="31"/>
      <c r="IE737" s="31"/>
      <c r="IF737" s="31"/>
      <c r="IG737" s="31"/>
      <c r="IH737" s="31"/>
      <c r="II737" s="31"/>
      <c r="IJ737" s="31"/>
      <c r="IK737" s="31"/>
      <c r="IL737" s="31"/>
      <c r="IM737" s="31"/>
      <c r="IN737" s="31"/>
      <c r="IO737" s="31"/>
      <c r="IP737" s="31"/>
      <c r="IQ737" s="31"/>
      <c r="IR737" s="31"/>
      <c r="IS737" s="31"/>
      <c r="IT737" s="31"/>
    </row>
    <row r="738" s="35" customFormat="1" spans="1:254">
      <c r="A738" s="34">
        <v>28790</v>
      </c>
      <c r="B738" s="35" t="s">
        <v>54</v>
      </c>
      <c r="E738" s="35" t="s">
        <v>1063</v>
      </c>
      <c r="F73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8" s="34" t="s">
        <v>1050</v>
      </c>
      <c r="H738" s="35" t="s">
        <v>391</v>
      </c>
      <c r="I738" s="55" t="s">
        <v>23</v>
      </c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  <c r="AG738" s="31"/>
      <c r="AH738" s="31"/>
      <c r="AI738" s="31"/>
      <c r="AJ738" s="31"/>
      <c r="AK738" s="31"/>
      <c r="AL738" s="31"/>
      <c r="AM738" s="31"/>
      <c r="AN738" s="31"/>
      <c r="AO738" s="31"/>
      <c r="AP738" s="31"/>
      <c r="AQ738" s="31"/>
      <c r="AR738" s="31"/>
      <c r="AS738" s="31"/>
      <c r="AT738" s="31"/>
      <c r="AU738" s="31"/>
      <c r="AV738" s="31"/>
      <c r="AW738" s="31"/>
      <c r="AX738" s="31"/>
      <c r="AY738" s="31"/>
      <c r="AZ738" s="31"/>
      <c r="BA738" s="31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31"/>
      <c r="BM738" s="31"/>
      <c r="BN738" s="31"/>
      <c r="BO738" s="31"/>
      <c r="BP738" s="31"/>
      <c r="BQ738" s="31"/>
      <c r="BR738" s="31"/>
      <c r="BS738" s="31"/>
      <c r="BT738" s="31"/>
      <c r="BU738" s="31"/>
      <c r="BV738" s="31"/>
      <c r="BW738" s="31"/>
      <c r="BX738" s="31"/>
      <c r="BY738" s="31"/>
      <c r="BZ738" s="31"/>
      <c r="CA738" s="31"/>
      <c r="CB738" s="31"/>
      <c r="CC738" s="31"/>
      <c r="CD738" s="31"/>
      <c r="CE738" s="31"/>
      <c r="CF738" s="31"/>
      <c r="CG738" s="31"/>
      <c r="CH738" s="31"/>
      <c r="CI738" s="31"/>
      <c r="CJ738" s="31"/>
      <c r="CK738" s="31"/>
      <c r="CL738" s="31"/>
      <c r="CM738" s="31"/>
      <c r="CN738" s="31"/>
      <c r="CO738" s="31"/>
      <c r="CP738" s="31"/>
      <c r="CQ738" s="31"/>
      <c r="CR738" s="31"/>
      <c r="CS738" s="31"/>
      <c r="CT738" s="31"/>
      <c r="CU738" s="31"/>
      <c r="CV738" s="31"/>
      <c r="CW738" s="31"/>
      <c r="CX738" s="31"/>
      <c r="CY738" s="31"/>
      <c r="CZ738" s="31"/>
      <c r="DA738" s="31"/>
      <c r="DB738" s="31"/>
      <c r="DC738" s="31"/>
      <c r="DD738" s="31"/>
      <c r="DE738" s="31"/>
      <c r="DF738" s="31"/>
      <c r="DG738" s="31"/>
      <c r="DH738" s="31"/>
      <c r="DI738" s="31"/>
      <c r="DJ738" s="31"/>
      <c r="DK738" s="31"/>
      <c r="DL738" s="31"/>
      <c r="DM738" s="31"/>
      <c r="DN738" s="31"/>
      <c r="DO738" s="31"/>
      <c r="DP738" s="31"/>
      <c r="DQ738" s="31"/>
      <c r="DR738" s="31"/>
      <c r="DS738" s="31"/>
      <c r="DT738" s="31"/>
      <c r="DU738" s="31"/>
      <c r="DV738" s="31"/>
      <c r="DW738" s="31"/>
      <c r="DX738" s="31"/>
      <c r="DY738" s="31"/>
      <c r="DZ738" s="31"/>
      <c r="EA738" s="31"/>
      <c r="EB738" s="31"/>
      <c r="EC738" s="31"/>
      <c r="ED738" s="31"/>
      <c r="EE738" s="31"/>
      <c r="EF738" s="31"/>
      <c r="EG738" s="31"/>
      <c r="EH738" s="31"/>
      <c r="EI738" s="31"/>
      <c r="EJ738" s="31"/>
      <c r="EK738" s="31"/>
      <c r="EL738" s="31"/>
      <c r="EM738" s="31"/>
      <c r="EN738" s="31"/>
      <c r="EO738" s="31"/>
      <c r="EP738" s="31"/>
      <c r="EQ738" s="31"/>
      <c r="ER738" s="31"/>
      <c r="ES738" s="31"/>
      <c r="ET738" s="31"/>
      <c r="EU738" s="31"/>
      <c r="EV738" s="31"/>
      <c r="EW738" s="31"/>
      <c r="EX738" s="31"/>
      <c r="EY738" s="31"/>
      <c r="EZ738" s="31"/>
      <c r="FA738" s="31"/>
      <c r="FB738" s="31"/>
      <c r="FC738" s="31"/>
      <c r="FD738" s="31"/>
      <c r="FE738" s="31"/>
      <c r="FF738" s="31"/>
      <c r="FG738" s="31"/>
      <c r="FH738" s="31"/>
      <c r="FI738" s="31"/>
      <c r="FJ738" s="31"/>
      <c r="FK738" s="31"/>
      <c r="FL738" s="31"/>
      <c r="FM738" s="31"/>
      <c r="FN738" s="31"/>
      <c r="FO738" s="31"/>
      <c r="FP738" s="31"/>
      <c r="FQ738" s="31"/>
      <c r="FR738" s="31"/>
      <c r="FS738" s="31"/>
      <c r="FT738" s="31"/>
      <c r="FU738" s="31"/>
      <c r="FV738" s="31"/>
      <c r="FW738" s="31"/>
      <c r="FX738" s="31"/>
      <c r="FY738" s="31"/>
      <c r="FZ738" s="31"/>
      <c r="GA738" s="31"/>
      <c r="GB738" s="31"/>
      <c r="GC738" s="31"/>
      <c r="GD738" s="31"/>
      <c r="GE738" s="31"/>
      <c r="GF738" s="31"/>
      <c r="GG738" s="31"/>
      <c r="GH738" s="31"/>
      <c r="GI738" s="31"/>
      <c r="GJ738" s="31"/>
      <c r="GK738" s="31"/>
      <c r="GL738" s="31"/>
      <c r="GM738" s="31"/>
      <c r="GN738" s="31"/>
      <c r="GO738" s="31"/>
      <c r="GP738" s="31"/>
      <c r="GQ738" s="31"/>
      <c r="GR738" s="31"/>
      <c r="GS738" s="31"/>
      <c r="GT738" s="31"/>
      <c r="GU738" s="31"/>
      <c r="GV738" s="31"/>
      <c r="GW738" s="31"/>
      <c r="GX738" s="31"/>
      <c r="GY738" s="31"/>
      <c r="GZ738" s="31"/>
      <c r="HA738" s="31"/>
      <c r="HB738" s="31"/>
      <c r="HC738" s="31"/>
      <c r="HD738" s="31"/>
      <c r="HE738" s="31"/>
      <c r="HF738" s="31"/>
      <c r="HG738" s="31"/>
      <c r="HH738" s="31"/>
      <c r="HI738" s="31"/>
      <c r="HJ738" s="31"/>
      <c r="HK738" s="31"/>
      <c r="HL738" s="31"/>
      <c r="HM738" s="31"/>
      <c r="HN738" s="31"/>
      <c r="HO738" s="31"/>
      <c r="HP738" s="31"/>
      <c r="HQ738" s="31"/>
      <c r="HR738" s="31"/>
      <c r="HS738" s="31"/>
      <c r="HT738" s="31"/>
      <c r="HU738" s="31"/>
      <c r="HV738" s="31"/>
      <c r="HW738" s="31"/>
      <c r="HX738" s="31"/>
      <c r="HY738" s="31"/>
      <c r="HZ738" s="31"/>
      <c r="IA738" s="31"/>
      <c r="IB738" s="31"/>
      <c r="IC738" s="31"/>
      <c r="ID738" s="31"/>
      <c r="IE738" s="31"/>
      <c r="IF738" s="31"/>
      <c r="IG738" s="31"/>
      <c r="IH738" s="31"/>
      <c r="II738" s="31"/>
      <c r="IJ738" s="31"/>
      <c r="IK738" s="31"/>
      <c r="IL738" s="31"/>
      <c r="IM738" s="31"/>
      <c r="IN738" s="31"/>
      <c r="IO738" s="31"/>
      <c r="IP738" s="31"/>
      <c r="IQ738" s="31"/>
      <c r="IR738" s="31"/>
      <c r="IS738" s="31"/>
      <c r="IT738" s="31"/>
    </row>
    <row r="739" s="35" customFormat="1" spans="1:254">
      <c r="A739" s="34">
        <v>28791</v>
      </c>
      <c r="B739" s="35" t="s">
        <v>54</v>
      </c>
      <c r="E739" s="35" t="s">
        <v>1064</v>
      </c>
      <c r="F73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9" s="34" t="s">
        <v>869</v>
      </c>
      <c r="H739" s="35" t="s">
        <v>391</v>
      </c>
      <c r="I739" s="55" t="s">
        <v>23</v>
      </c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  <c r="AG739" s="31"/>
      <c r="AH739" s="31"/>
      <c r="AI739" s="31"/>
      <c r="AJ739" s="31"/>
      <c r="AK739" s="31"/>
      <c r="AL739" s="31"/>
      <c r="AM739" s="31"/>
      <c r="AN739" s="31"/>
      <c r="AO739" s="31"/>
      <c r="AP739" s="31"/>
      <c r="AQ739" s="31"/>
      <c r="AR739" s="31"/>
      <c r="AS739" s="31"/>
      <c r="AT739" s="31"/>
      <c r="AU739" s="31"/>
      <c r="AV739" s="31"/>
      <c r="AW739" s="31"/>
      <c r="AX739" s="31"/>
      <c r="AY739" s="31"/>
      <c r="AZ739" s="31"/>
      <c r="BA739" s="31"/>
      <c r="BB739" s="31"/>
      <c r="BC739" s="31"/>
      <c r="BD739" s="31"/>
      <c r="BE739" s="31"/>
      <c r="BF739" s="31"/>
      <c r="BG739" s="31"/>
      <c r="BH739" s="31"/>
      <c r="BI739" s="31"/>
      <c r="BJ739" s="31"/>
      <c r="BK739" s="31"/>
      <c r="BL739" s="31"/>
      <c r="BM739" s="31"/>
      <c r="BN739" s="31"/>
      <c r="BO739" s="31"/>
      <c r="BP739" s="31"/>
      <c r="BQ739" s="31"/>
      <c r="BR739" s="31"/>
      <c r="BS739" s="31"/>
      <c r="BT739" s="31"/>
      <c r="BU739" s="31"/>
      <c r="BV739" s="31"/>
      <c r="BW739" s="31"/>
      <c r="BX739" s="31"/>
      <c r="BY739" s="31"/>
      <c r="BZ739" s="31"/>
      <c r="CA739" s="31"/>
      <c r="CB739" s="31"/>
      <c r="CC739" s="31"/>
      <c r="CD739" s="31"/>
      <c r="CE739" s="31"/>
      <c r="CF739" s="31"/>
      <c r="CG739" s="31"/>
      <c r="CH739" s="31"/>
      <c r="CI739" s="31"/>
      <c r="CJ739" s="31"/>
      <c r="CK739" s="31"/>
      <c r="CL739" s="31"/>
      <c r="CM739" s="31"/>
      <c r="CN739" s="31"/>
      <c r="CO739" s="31"/>
      <c r="CP739" s="31"/>
      <c r="CQ739" s="31"/>
      <c r="CR739" s="31"/>
      <c r="CS739" s="31"/>
      <c r="CT739" s="31"/>
      <c r="CU739" s="31"/>
      <c r="CV739" s="31"/>
      <c r="CW739" s="31"/>
      <c r="CX739" s="31"/>
      <c r="CY739" s="31"/>
      <c r="CZ739" s="31"/>
      <c r="DA739" s="31"/>
      <c r="DB739" s="31"/>
      <c r="DC739" s="31"/>
      <c r="DD739" s="31"/>
      <c r="DE739" s="31"/>
      <c r="DF739" s="31"/>
      <c r="DG739" s="31"/>
      <c r="DH739" s="31"/>
      <c r="DI739" s="31"/>
      <c r="DJ739" s="31"/>
      <c r="DK739" s="31"/>
      <c r="DL739" s="31"/>
      <c r="DM739" s="31"/>
      <c r="DN739" s="31"/>
      <c r="DO739" s="31"/>
      <c r="DP739" s="31"/>
      <c r="DQ739" s="31"/>
      <c r="DR739" s="31"/>
      <c r="DS739" s="31"/>
      <c r="DT739" s="31"/>
      <c r="DU739" s="31"/>
      <c r="DV739" s="31"/>
      <c r="DW739" s="31"/>
      <c r="DX739" s="31"/>
      <c r="DY739" s="31"/>
      <c r="DZ739" s="31"/>
      <c r="EA739" s="31"/>
      <c r="EB739" s="31"/>
      <c r="EC739" s="31"/>
      <c r="ED739" s="31"/>
      <c r="EE739" s="31"/>
      <c r="EF739" s="31"/>
      <c r="EG739" s="31"/>
      <c r="EH739" s="31"/>
      <c r="EI739" s="31"/>
      <c r="EJ739" s="31"/>
      <c r="EK739" s="31"/>
      <c r="EL739" s="31"/>
      <c r="EM739" s="31"/>
      <c r="EN739" s="31"/>
      <c r="EO739" s="31"/>
      <c r="EP739" s="31"/>
      <c r="EQ739" s="31"/>
      <c r="ER739" s="31"/>
      <c r="ES739" s="31"/>
      <c r="ET739" s="31"/>
      <c r="EU739" s="31"/>
      <c r="EV739" s="31"/>
      <c r="EW739" s="31"/>
      <c r="EX739" s="31"/>
      <c r="EY739" s="31"/>
      <c r="EZ739" s="31"/>
      <c r="FA739" s="31"/>
      <c r="FB739" s="31"/>
      <c r="FC739" s="31"/>
      <c r="FD739" s="31"/>
      <c r="FE739" s="31"/>
      <c r="FF739" s="31"/>
      <c r="FG739" s="31"/>
      <c r="FH739" s="31"/>
      <c r="FI739" s="31"/>
      <c r="FJ739" s="31"/>
      <c r="FK739" s="31"/>
      <c r="FL739" s="31"/>
      <c r="FM739" s="31"/>
      <c r="FN739" s="31"/>
      <c r="FO739" s="31"/>
      <c r="FP739" s="31"/>
      <c r="FQ739" s="31"/>
      <c r="FR739" s="31"/>
      <c r="FS739" s="31"/>
      <c r="FT739" s="31"/>
      <c r="FU739" s="31"/>
      <c r="FV739" s="31"/>
      <c r="FW739" s="31"/>
      <c r="FX739" s="31"/>
      <c r="FY739" s="31"/>
      <c r="FZ739" s="31"/>
      <c r="GA739" s="31"/>
      <c r="GB739" s="31"/>
      <c r="GC739" s="31"/>
      <c r="GD739" s="31"/>
      <c r="GE739" s="31"/>
      <c r="GF739" s="31"/>
      <c r="GG739" s="31"/>
      <c r="GH739" s="31"/>
      <c r="GI739" s="31"/>
      <c r="GJ739" s="31"/>
      <c r="GK739" s="31"/>
      <c r="GL739" s="31"/>
      <c r="GM739" s="31"/>
      <c r="GN739" s="31"/>
      <c r="GO739" s="31"/>
      <c r="GP739" s="31"/>
      <c r="GQ739" s="31"/>
      <c r="GR739" s="31"/>
      <c r="GS739" s="31"/>
      <c r="GT739" s="31"/>
      <c r="GU739" s="31"/>
      <c r="GV739" s="31"/>
      <c r="GW739" s="31"/>
      <c r="GX739" s="31"/>
      <c r="GY739" s="31"/>
      <c r="GZ739" s="31"/>
      <c r="HA739" s="31"/>
      <c r="HB739" s="31"/>
      <c r="HC739" s="31"/>
      <c r="HD739" s="31"/>
      <c r="HE739" s="31"/>
      <c r="HF739" s="31"/>
      <c r="HG739" s="31"/>
      <c r="HH739" s="31"/>
      <c r="HI739" s="31"/>
      <c r="HJ739" s="31"/>
      <c r="HK739" s="31"/>
      <c r="HL739" s="31"/>
      <c r="HM739" s="31"/>
      <c r="HN739" s="31"/>
      <c r="HO739" s="31"/>
      <c r="HP739" s="31"/>
      <c r="HQ739" s="31"/>
      <c r="HR739" s="31"/>
      <c r="HS739" s="31"/>
      <c r="HT739" s="31"/>
      <c r="HU739" s="31"/>
      <c r="HV739" s="31"/>
      <c r="HW739" s="31"/>
      <c r="HX739" s="31"/>
      <c r="HY739" s="31"/>
      <c r="HZ739" s="31"/>
      <c r="IA739" s="31"/>
      <c r="IB739" s="31"/>
      <c r="IC739" s="31"/>
      <c r="ID739" s="31"/>
      <c r="IE739" s="31"/>
      <c r="IF739" s="31"/>
      <c r="IG739" s="31"/>
      <c r="IH739" s="31"/>
      <c r="II739" s="31"/>
      <c r="IJ739" s="31"/>
      <c r="IK739" s="31"/>
      <c r="IL739" s="31"/>
      <c r="IM739" s="31"/>
      <c r="IN739" s="31"/>
      <c r="IO739" s="31"/>
      <c r="IP739" s="31"/>
      <c r="IQ739" s="31"/>
      <c r="IR739" s="31"/>
      <c r="IS739" s="31"/>
      <c r="IT739" s="31"/>
    </row>
    <row r="740" s="35" customFormat="1" spans="1:9">
      <c r="A740" s="34">
        <v>28792</v>
      </c>
      <c r="B740" s="35" t="s">
        <v>619</v>
      </c>
      <c r="C740" s="35">
        <v>1</v>
      </c>
      <c r="D740" s="35">
        <v>1</v>
      </c>
      <c r="E740" s="35" t="s">
        <v>619</v>
      </c>
      <c r="F74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0" s="34" t="s">
        <v>664</v>
      </c>
      <c r="H740" s="35" t="s">
        <v>618</v>
      </c>
      <c r="I740" s="55" t="s">
        <v>23</v>
      </c>
    </row>
    <row r="741" s="35" customFormat="1" spans="1:9">
      <c r="A741" s="34">
        <v>28793</v>
      </c>
      <c r="B741" s="35" t="s">
        <v>620</v>
      </c>
      <c r="C741" s="35">
        <v>1</v>
      </c>
      <c r="D741" s="35">
        <v>1</v>
      </c>
      <c r="E741" s="35" t="s">
        <v>620</v>
      </c>
      <c r="F74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1" s="34" t="s">
        <v>664</v>
      </c>
      <c r="H741" s="35" t="s">
        <v>41</v>
      </c>
      <c r="I741" s="55" t="s">
        <v>23</v>
      </c>
    </row>
    <row r="742" s="35" customFormat="1" spans="1:9">
      <c r="A742" s="34">
        <v>28794</v>
      </c>
      <c r="B742" s="35" t="s">
        <v>621</v>
      </c>
      <c r="C742" s="35">
        <v>1</v>
      </c>
      <c r="D742" s="35">
        <v>1</v>
      </c>
      <c r="E742" s="35" t="s">
        <v>621</v>
      </c>
      <c r="F74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2" s="34" t="s">
        <v>664</v>
      </c>
      <c r="H742" s="35" t="s">
        <v>349</v>
      </c>
      <c r="I742" s="55" t="s">
        <v>23</v>
      </c>
    </row>
    <row r="743" s="35" customFormat="1" spans="1:9">
      <c r="A743" s="34">
        <v>28795</v>
      </c>
      <c r="B743" s="35" t="s">
        <v>622</v>
      </c>
      <c r="C743" s="35">
        <v>1</v>
      </c>
      <c r="D743" s="35">
        <v>1</v>
      </c>
      <c r="E743" s="35" t="s">
        <v>622</v>
      </c>
      <c r="F74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3" s="34" t="s">
        <v>664</v>
      </c>
      <c r="H743" s="35" t="s">
        <v>472</v>
      </c>
      <c r="I743" s="55" t="s">
        <v>23</v>
      </c>
    </row>
    <row r="744" s="31" customFormat="1" spans="1:9">
      <c r="A744" s="34">
        <v>28796</v>
      </c>
      <c r="B744" s="35" t="s">
        <v>623</v>
      </c>
      <c r="C744" s="35">
        <v>5</v>
      </c>
      <c r="D744" s="35">
        <v>2</v>
      </c>
      <c r="E744" s="35" t="s">
        <v>623</v>
      </c>
      <c r="F74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4" s="34" t="s">
        <v>664</v>
      </c>
      <c r="H744" s="35" t="s">
        <v>305</v>
      </c>
      <c r="I744" s="55" t="s">
        <v>23</v>
      </c>
    </row>
    <row r="745" s="31" customFormat="1" spans="1:9">
      <c r="A745" s="34">
        <v>28797</v>
      </c>
      <c r="B745" s="35" t="s">
        <v>623</v>
      </c>
      <c r="C745" s="35"/>
      <c r="D745" s="35"/>
      <c r="E745" s="35" t="s">
        <v>1065</v>
      </c>
      <c r="F74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5" s="34" t="s">
        <v>674</v>
      </c>
      <c r="H745" s="35" t="s">
        <v>305</v>
      </c>
      <c r="I745" s="55" t="s">
        <v>23</v>
      </c>
    </row>
    <row r="746" s="35" customFormat="1" spans="1:9">
      <c r="A746" s="34">
        <v>28798</v>
      </c>
      <c r="B746" s="35" t="s">
        <v>624</v>
      </c>
      <c r="C746" s="35">
        <v>2</v>
      </c>
      <c r="D746" s="35">
        <v>1</v>
      </c>
      <c r="E746" s="35" t="s">
        <v>624</v>
      </c>
      <c r="F74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6" s="34" t="s">
        <v>664</v>
      </c>
      <c r="H746" s="35" t="s">
        <v>126</v>
      </c>
      <c r="I746" s="55" t="s">
        <v>23</v>
      </c>
    </row>
    <row r="747" s="35" customFormat="1" spans="1:9">
      <c r="A747" s="34">
        <v>28799</v>
      </c>
      <c r="B747" s="35" t="s">
        <v>625</v>
      </c>
      <c r="C747" s="35">
        <v>2</v>
      </c>
      <c r="D747" s="35">
        <v>1</v>
      </c>
      <c r="E747" s="35" t="s">
        <v>625</v>
      </c>
      <c r="F74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7" s="34" t="s">
        <v>664</v>
      </c>
      <c r="H747" s="35" t="s">
        <v>305</v>
      </c>
      <c r="I747" s="55" t="s">
        <v>23</v>
      </c>
    </row>
    <row r="748" s="35" customFormat="1" spans="1:9">
      <c r="A748" s="34">
        <v>28988</v>
      </c>
      <c r="B748" s="35" t="s">
        <v>627</v>
      </c>
      <c r="C748" s="35">
        <v>1</v>
      </c>
      <c r="D748" s="35">
        <v>1</v>
      </c>
      <c r="E748" s="35" t="s">
        <v>627</v>
      </c>
      <c r="F74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8" s="34" t="s">
        <v>664</v>
      </c>
      <c r="H748" s="35" t="s">
        <v>626</v>
      </c>
      <c r="I748" s="55" t="s">
        <v>23</v>
      </c>
    </row>
    <row r="749" s="35" customFormat="1" spans="1:9">
      <c r="A749" s="34">
        <v>29019</v>
      </c>
      <c r="B749" s="35" t="s">
        <v>628</v>
      </c>
      <c r="C749" s="35">
        <v>1</v>
      </c>
      <c r="D749" s="35">
        <v>1</v>
      </c>
      <c r="E749" s="35" t="s">
        <v>628</v>
      </c>
      <c r="F74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9" s="34" t="s">
        <v>664</v>
      </c>
      <c r="H749" s="35" t="s">
        <v>72</v>
      </c>
      <c r="I749" s="55" t="s">
        <v>23</v>
      </c>
    </row>
    <row r="750" s="35" customFormat="1" spans="1:9">
      <c r="A750" s="34">
        <v>29020</v>
      </c>
      <c r="B750" s="35" t="s">
        <v>629</v>
      </c>
      <c r="C750" s="35">
        <v>1</v>
      </c>
      <c r="D750" s="35">
        <v>1</v>
      </c>
      <c r="E750" s="35" t="s">
        <v>629</v>
      </c>
      <c r="F75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0" s="34" t="s">
        <v>664</v>
      </c>
      <c r="H750" s="35" t="s">
        <v>380</v>
      </c>
      <c r="I750" s="55" t="s">
        <v>23</v>
      </c>
    </row>
    <row r="751" s="35" customFormat="1" spans="1:9">
      <c r="A751" s="34">
        <v>29021</v>
      </c>
      <c r="B751" s="35" t="s">
        <v>630</v>
      </c>
      <c r="C751" s="35">
        <v>1</v>
      </c>
      <c r="D751" s="35">
        <v>1</v>
      </c>
      <c r="E751" s="35" t="s">
        <v>630</v>
      </c>
      <c r="F75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1" s="34" t="s">
        <v>664</v>
      </c>
      <c r="H751" s="35" t="s">
        <v>325</v>
      </c>
      <c r="I751" s="55" t="s">
        <v>23</v>
      </c>
    </row>
    <row r="752" s="35" customFormat="1" spans="1:9">
      <c r="A752" s="34">
        <v>29022</v>
      </c>
      <c r="B752" s="35" t="s">
        <v>631</v>
      </c>
      <c r="C752" s="35">
        <v>1</v>
      </c>
      <c r="D752" s="35">
        <v>1</v>
      </c>
      <c r="E752" s="35" t="s">
        <v>631</v>
      </c>
      <c r="F75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2" s="34" t="s">
        <v>664</v>
      </c>
      <c r="H752" s="35" t="s">
        <v>62</v>
      </c>
      <c r="I752" s="55" t="s">
        <v>23</v>
      </c>
    </row>
    <row r="753" s="35" customFormat="1" spans="1:9">
      <c r="A753" s="34">
        <v>29023</v>
      </c>
      <c r="B753" s="35" t="s">
        <v>632</v>
      </c>
      <c r="C753" s="35">
        <v>5</v>
      </c>
      <c r="D753" s="35">
        <v>2</v>
      </c>
      <c r="E753" s="35" t="s">
        <v>632</v>
      </c>
      <c r="F75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3" s="34" t="s">
        <v>664</v>
      </c>
      <c r="H753" s="35" t="s">
        <v>149</v>
      </c>
      <c r="I753" s="55" t="s">
        <v>23</v>
      </c>
    </row>
    <row r="754" s="35" customFormat="1" spans="1:9">
      <c r="A754" s="34">
        <v>29024</v>
      </c>
      <c r="B754" s="35" t="s">
        <v>632</v>
      </c>
      <c r="E754" s="35" t="s">
        <v>1066</v>
      </c>
      <c r="F75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4" s="34" t="s">
        <v>683</v>
      </c>
      <c r="H754" s="35" t="s">
        <v>149</v>
      </c>
      <c r="I754" s="55" t="s">
        <v>23</v>
      </c>
    </row>
    <row r="755" s="35" customFormat="1" spans="1:9">
      <c r="A755" s="34">
        <v>29025</v>
      </c>
      <c r="B755" s="35" t="s">
        <v>633</v>
      </c>
      <c r="C755" s="35">
        <v>3</v>
      </c>
      <c r="D755" s="35">
        <v>1</v>
      </c>
      <c r="E755" s="35" t="s">
        <v>633</v>
      </c>
      <c r="F75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5" s="34" t="s">
        <v>664</v>
      </c>
      <c r="H755" s="35" t="s">
        <v>135</v>
      </c>
      <c r="I755" s="55" t="s">
        <v>23</v>
      </c>
    </row>
    <row r="756" s="35" customFormat="1" spans="1:9">
      <c r="A756" s="34">
        <v>29345</v>
      </c>
      <c r="B756" s="35" t="s">
        <v>634</v>
      </c>
      <c r="C756" s="35">
        <v>1</v>
      </c>
      <c r="D756" s="35">
        <v>1</v>
      </c>
      <c r="E756" s="35" t="s">
        <v>634</v>
      </c>
      <c r="F75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6" s="34" t="s">
        <v>664</v>
      </c>
      <c r="H756" s="35" t="s">
        <v>283</v>
      </c>
      <c r="I756" s="55" t="s">
        <v>23</v>
      </c>
    </row>
    <row r="757" s="35" customFormat="1" spans="1:9">
      <c r="A757" s="34">
        <v>29346</v>
      </c>
      <c r="B757" s="35" t="s">
        <v>636</v>
      </c>
      <c r="C757" s="35">
        <v>6</v>
      </c>
      <c r="D757" s="35">
        <v>1</v>
      </c>
      <c r="E757" s="35" t="s">
        <v>636</v>
      </c>
      <c r="F75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7" s="34" t="s">
        <v>664</v>
      </c>
      <c r="H757" s="35" t="s">
        <v>635</v>
      </c>
      <c r="I757" s="55" t="s">
        <v>23</v>
      </c>
    </row>
    <row r="758" s="35" customFormat="1" spans="1:9">
      <c r="A758" s="34">
        <v>29347</v>
      </c>
      <c r="B758" s="35" t="s">
        <v>637</v>
      </c>
      <c r="C758" s="35">
        <v>1</v>
      </c>
      <c r="D758" s="35">
        <v>1</v>
      </c>
      <c r="E758" s="35" t="s">
        <v>637</v>
      </c>
      <c r="F75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8" s="34" t="s">
        <v>664</v>
      </c>
      <c r="H758" s="35" t="s">
        <v>169</v>
      </c>
      <c r="I758" s="55" t="s">
        <v>23</v>
      </c>
    </row>
    <row r="759" s="35" customFormat="1" spans="1:9">
      <c r="A759" s="34">
        <v>29436</v>
      </c>
      <c r="B759" s="35" t="s">
        <v>638</v>
      </c>
      <c r="C759" s="35">
        <v>1</v>
      </c>
      <c r="D759" s="35">
        <v>1</v>
      </c>
      <c r="E759" s="35" t="s">
        <v>638</v>
      </c>
      <c r="F75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9" s="34" t="s">
        <v>664</v>
      </c>
      <c r="H759" s="35" t="s">
        <v>274</v>
      </c>
      <c r="I759" s="55" t="s">
        <v>23</v>
      </c>
    </row>
    <row r="760" s="35" customFormat="1" spans="1:9">
      <c r="A760" s="34">
        <v>29546</v>
      </c>
      <c r="B760" s="35" t="s">
        <v>640</v>
      </c>
      <c r="C760" s="54">
        <v>5</v>
      </c>
      <c r="D760" s="35">
        <v>5</v>
      </c>
      <c r="E760" s="35" t="s">
        <v>640</v>
      </c>
      <c r="F76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0" s="34" t="s">
        <v>664</v>
      </c>
      <c r="H760" s="35" t="s">
        <v>98</v>
      </c>
      <c r="I760" s="55" t="s">
        <v>23</v>
      </c>
    </row>
    <row r="761" s="35" customFormat="1" spans="1:9">
      <c r="A761" s="34">
        <v>29547</v>
      </c>
      <c r="B761" s="35" t="s">
        <v>640</v>
      </c>
      <c r="C761" s="54"/>
      <c r="E761" s="35" t="s">
        <v>1067</v>
      </c>
      <c r="F76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1" s="34" t="s">
        <v>674</v>
      </c>
      <c r="H761" s="35" t="s">
        <v>98</v>
      </c>
      <c r="I761" s="55" t="s">
        <v>23</v>
      </c>
    </row>
    <row r="762" s="35" customFormat="1" spans="1:9">
      <c r="A762" s="34">
        <v>29548</v>
      </c>
      <c r="B762" s="35" t="s">
        <v>640</v>
      </c>
      <c r="C762" s="54"/>
      <c r="E762" s="35" t="s">
        <v>1068</v>
      </c>
      <c r="F76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2" s="34" t="s">
        <v>683</v>
      </c>
      <c r="H762" s="35" t="s">
        <v>98</v>
      </c>
      <c r="I762" s="55" t="s">
        <v>23</v>
      </c>
    </row>
    <row r="763" s="35" customFormat="1" spans="1:9">
      <c r="A763" s="34">
        <v>29549</v>
      </c>
      <c r="B763" s="35" t="s">
        <v>640</v>
      </c>
      <c r="C763" s="54"/>
      <c r="E763" s="35" t="s">
        <v>1069</v>
      </c>
      <c r="F76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3" s="34" t="s">
        <v>683</v>
      </c>
      <c r="H763" s="35" t="s">
        <v>98</v>
      </c>
      <c r="I763" s="55" t="s">
        <v>23</v>
      </c>
    </row>
    <row r="764" s="35" customFormat="1" spans="1:9">
      <c r="A764" s="34">
        <v>29550</v>
      </c>
      <c r="B764" s="35" t="s">
        <v>640</v>
      </c>
      <c r="C764" s="54"/>
      <c r="E764" s="35" t="s">
        <v>1070</v>
      </c>
      <c r="F76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4" s="34" t="s">
        <v>683</v>
      </c>
      <c r="H764" s="35" t="s">
        <v>98</v>
      </c>
      <c r="I764" s="55" t="s">
        <v>23</v>
      </c>
    </row>
    <row r="765" s="35" customFormat="1" spans="1:9">
      <c r="A765" s="34">
        <v>29551</v>
      </c>
      <c r="B765" s="35" t="s">
        <v>641</v>
      </c>
      <c r="C765" s="54">
        <v>1</v>
      </c>
      <c r="D765" s="35">
        <v>1</v>
      </c>
      <c r="E765" s="35" t="s">
        <v>641</v>
      </c>
      <c r="F76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5" s="34" t="s">
        <v>664</v>
      </c>
      <c r="H765" s="35" t="s">
        <v>574</v>
      </c>
      <c r="I765" s="55" t="s">
        <v>23</v>
      </c>
    </row>
    <row r="766" s="31" customFormat="1" spans="1:9">
      <c r="A766" s="34">
        <v>29818</v>
      </c>
      <c r="B766" s="35" t="s">
        <v>1071</v>
      </c>
      <c r="C766" s="54">
        <v>1</v>
      </c>
      <c r="D766" s="35">
        <v>1</v>
      </c>
      <c r="E766" s="35" t="s">
        <v>1071</v>
      </c>
      <c r="F76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6" s="34" t="s">
        <v>664</v>
      </c>
      <c r="H766" s="35" t="s">
        <v>469</v>
      </c>
      <c r="I766" s="55" t="s">
        <v>23</v>
      </c>
    </row>
    <row r="767" s="31" customFormat="1" spans="1:9">
      <c r="A767" s="34">
        <v>29819</v>
      </c>
      <c r="B767" s="35" t="s">
        <v>644</v>
      </c>
      <c r="C767" s="54">
        <v>1</v>
      </c>
      <c r="D767" s="35">
        <v>1</v>
      </c>
      <c r="E767" s="35" t="s">
        <v>644</v>
      </c>
      <c r="F76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7" s="34" t="s">
        <v>664</v>
      </c>
      <c r="H767" s="35" t="s">
        <v>643</v>
      </c>
      <c r="I767" s="55" t="s">
        <v>23</v>
      </c>
    </row>
    <row r="768" s="31" customFormat="1" spans="1:9">
      <c r="A768" s="34">
        <v>29820</v>
      </c>
      <c r="B768" s="35" t="s">
        <v>645</v>
      </c>
      <c r="C768" s="54">
        <v>3</v>
      </c>
      <c r="D768" s="35">
        <v>2</v>
      </c>
      <c r="E768" s="35" t="s">
        <v>645</v>
      </c>
      <c r="F76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8" s="34" t="s">
        <v>664</v>
      </c>
      <c r="H768" s="35" t="s">
        <v>101</v>
      </c>
      <c r="I768" s="55" t="s">
        <v>23</v>
      </c>
    </row>
    <row r="769" s="31" customFormat="1" spans="1:9">
      <c r="A769" s="34">
        <v>29821</v>
      </c>
      <c r="B769" s="35" t="s">
        <v>645</v>
      </c>
      <c r="C769" s="54"/>
      <c r="D769" s="35"/>
      <c r="E769" s="35" t="s">
        <v>1072</v>
      </c>
      <c r="F76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9" s="34" t="s">
        <v>683</v>
      </c>
      <c r="H769" s="35" t="s">
        <v>101</v>
      </c>
      <c r="I769" s="55" t="s">
        <v>23</v>
      </c>
    </row>
    <row r="770" s="31" customFormat="1" spans="1:9">
      <c r="A770" s="34">
        <v>30089</v>
      </c>
      <c r="B770" s="35" t="s">
        <v>562</v>
      </c>
      <c r="C770" s="54">
        <v>6</v>
      </c>
      <c r="D770" s="35">
        <v>1</v>
      </c>
      <c r="E770" s="35" t="s">
        <v>562</v>
      </c>
      <c r="F77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0" s="34" t="s">
        <v>664</v>
      </c>
      <c r="H770" s="35" t="s">
        <v>135</v>
      </c>
      <c r="I770" s="55" t="s">
        <v>23</v>
      </c>
    </row>
    <row r="771" s="31" customFormat="1" spans="1:9">
      <c r="A771" s="34">
        <v>30090</v>
      </c>
      <c r="B771" s="35" t="s">
        <v>646</v>
      </c>
      <c r="C771" s="54">
        <v>5</v>
      </c>
      <c r="D771" s="35">
        <v>2</v>
      </c>
      <c r="E771" s="35" t="s">
        <v>646</v>
      </c>
      <c r="F77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1" s="34" t="s">
        <v>664</v>
      </c>
      <c r="H771" s="35" t="s">
        <v>177</v>
      </c>
      <c r="I771" s="55" t="s">
        <v>23</v>
      </c>
    </row>
    <row r="772" s="31" customFormat="1" spans="1:9">
      <c r="A772" s="34">
        <v>30091</v>
      </c>
      <c r="B772" s="35" t="s">
        <v>646</v>
      </c>
      <c r="C772" s="54"/>
      <c r="D772" s="35"/>
      <c r="E772" s="35" t="s">
        <v>1073</v>
      </c>
      <c r="F77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2" s="34" t="s">
        <v>665</v>
      </c>
      <c r="H772" s="35" t="s">
        <v>177</v>
      </c>
      <c r="I772" s="55" t="s">
        <v>23</v>
      </c>
    </row>
    <row r="773" s="31" customFormat="1" spans="1:9">
      <c r="A773" s="34">
        <v>30092</v>
      </c>
      <c r="B773" s="35" t="s">
        <v>647</v>
      </c>
      <c r="C773" s="54">
        <v>1</v>
      </c>
      <c r="D773" s="35">
        <v>1</v>
      </c>
      <c r="E773" s="35" t="s">
        <v>647</v>
      </c>
      <c r="F77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3" s="34" t="s">
        <v>664</v>
      </c>
      <c r="H773" s="35" t="s">
        <v>172</v>
      </c>
      <c r="I773" s="55" t="s">
        <v>23</v>
      </c>
    </row>
    <row r="774" s="31" customFormat="1" spans="1:9">
      <c r="A774" s="34">
        <v>30237</v>
      </c>
      <c r="B774" s="35" t="s">
        <v>648</v>
      </c>
      <c r="C774" s="54">
        <v>1</v>
      </c>
      <c r="D774" s="35">
        <v>1</v>
      </c>
      <c r="E774" s="35" t="s">
        <v>648</v>
      </c>
      <c r="F77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4" s="34" t="s">
        <v>664</v>
      </c>
      <c r="H774" s="35" t="s">
        <v>469</v>
      </c>
      <c r="I774" s="55" t="s">
        <v>23</v>
      </c>
    </row>
    <row r="775" s="31" customFormat="1" spans="1:9">
      <c r="A775" s="34">
        <v>30450</v>
      </c>
      <c r="B775" s="35" t="s">
        <v>649</v>
      </c>
      <c r="C775" s="54">
        <v>1</v>
      </c>
      <c r="D775" s="35">
        <v>1</v>
      </c>
      <c r="E775" s="35" t="s">
        <v>649</v>
      </c>
      <c r="F77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5" s="34" t="s">
        <v>664</v>
      </c>
      <c r="H775" s="35" t="s">
        <v>59</v>
      </c>
      <c r="I775" s="55" t="s">
        <v>23</v>
      </c>
    </row>
    <row r="776" s="31" customFormat="1" spans="1:9">
      <c r="A776" s="34">
        <v>30451</v>
      </c>
      <c r="B776" s="35" t="s">
        <v>651</v>
      </c>
      <c r="C776" s="54">
        <v>1</v>
      </c>
      <c r="D776" s="35">
        <v>1</v>
      </c>
      <c r="E776" s="35" t="s">
        <v>651</v>
      </c>
      <c r="F77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6" s="34" t="s">
        <v>664</v>
      </c>
      <c r="H776" s="35" t="s">
        <v>650</v>
      </c>
      <c r="I776" s="55" t="s">
        <v>23</v>
      </c>
    </row>
    <row r="777" s="31" customFormat="1" spans="1:9">
      <c r="A777" s="34">
        <v>30452</v>
      </c>
      <c r="B777" s="35" t="s">
        <v>652</v>
      </c>
      <c r="C777" s="54">
        <v>5</v>
      </c>
      <c r="D777" s="35">
        <v>3</v>
      </c>
      <c r="E777" s="35" t="s">
        <v>652</v>
      </c>
      <c r="F77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7" s="34" t="s">
        <v>664</v>
      </c>
      <c r="H777" s="35" t="s">
        <v>268</v>
      </c>
      <c r="I777" s="55" t="s">
        <v>23</v>
      </c>
    </row>
    <row r="778" s="31" customFormat="1" spans="1:9">
      <c r="A778" s="34">
        <v>30453</v>
      </c>
      <c r="B778" s="35" t="s">
        <v>652</v>
      </c>
      <c r="C778" s="54"/>
      <c r="D778" s="35"/>
      <c r="E778" s="35" t="s">
        <v>1074</v>
      </c>
      <c r="F77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8" s="34" t="s">
        <v>665</v>
      </c>
      <c r="H778" s="35" t="s">
        <v>268</v>
      </c>
      <c r="I778" s="55" t="s">
        <v>23</v>
      </c>
    </row>
    <row r="779" s="31" customFormat="1" spans="1:9">
      <c r="A779" s="34">
        <v>30454</v>
      </c>
      <c r="B779" s="35" t="s">
        <v>652</v>
      </c>
      <c r="C779" s="54"/>
      <c r="D779" s="35"/>
      <c r="E779" s="35" t="s">
        <v>1075</v>
      </c>
      <c r="F77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9" s="34" t="s">
        <v>665</v>
      </c>
      <c r="H779" s="35" t="s">
        <v>268</v>
      </c>
      <c r="I779" s="55" t="s">
        <v>23</v>
      </c>
    </row>
    <row r="780" s="31" customFormat="1" spans="1:9">
      <c r="A780" s="34">
        <v>30455</v>
      </c>
      <c r="B780" s="35" t="s">
        <v>653</v>
      </c>
      <c r="C780" s="54">
        <v>5</v>
      </c>
      <c r="D780" s="35">
        <v>2</v>
      </c>
      <c r="E780" s="35" t="s">
        <v>653</v>
      </c>
      <c r="F780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0" s="34" t="s">
        <v>664</v>
      </c>
      <c r="H780" s="35" t="s">
        <v>138</v>
      </c>
      <c r="I780" s="55" t="s">
        <v>23</v>
      </c>
    </row>
    <row r="781" s="31" customFormat="1" spans="1:9">
      <c r="A781" s="34">
        <v>30456</v>
      </c>
      <c r="B781" s="35" t="s">
        <v>653</v>
      </c>
      <c r="C781" s="54"/>
      <c r="D781" s="35"/>
      <c r="E781" s="35" t="s">
        <v>1076</v>
      </c>
      <c r="F781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1" s="34" t="s">
        <v>683</v>
      </c>
      <c r="H781" s="35" t="s">
        <v>138</v>
      </c>
      <c r="I781" s="55" t="s">
        <v>23</v>
      </c>
    </row>
    <row r="782" s="31" customFormat="1" spans="1:9">
      <c r="A782" s="34">
        <v>30676</v>
      </c>
      <c r="B782" s="35" t="s">
        <v>654</v>
      </c>
      <c r="C782" s="54">
        <v>4</v>
      </c>
      <c r="D782" s="35">
        <v>1</v>
      </c>
      <c r="E782" s="35" t="s">
        <v>654</v>
      </c>
      <c r="F78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2" s="34" t="s">
        <v>664</v>
      </c>
      <c r="H782" s="35" t="s">
        <v>95</v>
      </c>
      <c r="I782" s="55" t="s">
        <v>23</v>
      </c>
    </row>
    <row r="783" s="31" customFormat="1" spans="1:9">
      <c r="A783" s="34">
        <v>30677</v>
      </c>
      <c r="B783" s="35" t="s">
        <v>655</v>
      </c>
      <c r="C783" s="54">
        <v>6</v>
      </c>
      <c r="D783" s="35">
        <v>1</v>
      </c>
      <c r="E783" s="35" t="s">
        <v>655</v>
      </c>
      <c r="F78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3" s="34" t="s">
        <v>664</v>
      </c>
      <c r="H783" s="35" t="s">
        <v>490</v>
      </c>
      <c r="I783" s="55" t="s">
        <v>23</v>
      </c>
    </row>
    <row r="784" s="31" customFormat="1" spans="1:9">
      <c r="A784" s="34">
        <v>30799</v>
      </c>
      <c r="B784" s="35" t="s">
        <v>656</v>
      </c>
      <c r="C784" s="54">
        <v>7</v>
      </c>
      <c r="D784" s="35">
        <v>5</v>
      </c>
      <c r="E784" s="35" t="s">
        <v>656</v>
      </c>
      <c r="F784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4" s="34" t="s">
        <v>664</v>
      </c>
      <c r="H784" s="35" t="s">
        <v>251</v>
      </c>
      <c r="I784" s="55" t="s">
        <v>23</v>
      </c>
    </row>
    <row r="785" s="31" customFormat="1" spans="1:9">
      <c r="A785" s="34">
        <v>30800</v>
      </c>
      <c r="B785" s="35" t="s">
        <v>656</v>
      </c>
      <c r="C785" s="54"/>
      <c r="D785" s="35"/>
      <c r="E785" s="35" t="s">
        <v>1077</v>
      </c>
      <c r="F785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5" s="34" t="s">
        <v>1062</v>
      </c>
      <c r="H785" s="35" t="s">
        <v>251</v>
      </c>
      <c r="I785" s="55" t="s">
        <v>23</v>
      </c>
    </row>
    <row r="786" s="31" customFormat="1" spans="1:9">
      <c r="A786" s="34">
        <v>30801</v>
      </c>
      <c r="B786" s="35" t="s">
        <v>656</v>
      </c>
      <c r="C786" s="54"/>
      <c r="D786" s="35"/>
      <c r="E786" s="35" t="s">
        <v>1078</v>
      </c>
      <c r="F786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6" s="34" t="s">
        <v>869</v>
      </c>
      <c r="H786" s="35" t="s">
        <v>251</v>
      </c>
      <c r="I786" s="55" t="s">
        <v>23</v>
      </c>
    </row>
    <row r="787" s="31" customFormat="1" spans="1:9">
      <c r="A787" s="34">
        <v>30802</v>
      </c>
      <c r="B787" s="35" t="s">
        <v>656</v>
      </c>
      <c r="C787" s="54"/>
      <c r="D787" s="35"/>
      <c r="E787" s="35" t="s">
        <v>1079</v>
      </c>
      <c r="F787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7" s="34" t="s">
        <v>869</v>
      </c>
      <c r="H787" s="35" t="s">
        <v>251</v>
      </c>
      <c r="I787" s="55" t="s">
        <v>23</v>
      </c>
    </row>
    <row r="788" s="31" customFormat="1" spans="1:9">
      <c r="A788" s="34">
        <v>30803</v>
      </c>
      <c r="B788" s="35" t="s">
        <v>656</v>
      </c>
      <c r="C788" s="54"/>
      <c r="D788" s="35"/>
      <c r="E788" s="35" t="s">
        <v>1080</v>
      </c>
      <c r="F788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8" s="34" t="s">
        <v>869</v>
      </c>
      <c r="H788" s="35" t="s">
        <v>251</v>
      </c>
      <c r="I788" s="55" t="s">
        <v>23</v>
      </c>
    </row>
    <row r="789" s="31" customFormat="1" spans="1:9">
      <c r="A789" s="34">
        <v>30804</v>
      </c>
      <c r="B789" s="35" t="s">
        <v>657</v>
      </c>
      <c r="C789" s="54">
        <v>6</v>
      </c>
      <c r="D789" s="35">
        <v>1</v>
      </c>
      <c r="E789" s="35" t="s">
        <v>657</v>
      </c>
      <c r="F789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9" s="34" t="s">
        <v>664</v>
      </c>
      <c r="H789" s="35" t="s">
        <v>75</v>
      </c>
      <c r="I789" s="55" t="s">
        <v>23</v>
      </c>
    </row>
  </sheetData>
  <sheetProtection formatCells="0" insertHyperlinks="0" autoFilter="0"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view="pageBreakPreview" zoomScaleNormal="100" workbookViewId="0">
      <pane ySplit="4" topLeftCell="A5" activePane="bottomLeft" state="frozen"/>
      <selection/>
      <selection pane="bottomLeft" activeCell="H13" sqref="H13"/>
    </sheetView>
  </sheetViews>
  <sheetFormatPr defaultColWidth="9" defaultRowHeight="14.25"/>
  <cols>
    <col min="1" max="1" width="8.5" style="1" customWidth="1"/>
    <col min="2" max="2" width="6.625" style="1" customWidth="1"/>
    <col min="3" max="3" width="8.125" style="1" customWidth="1"/>
    <col min="4" max="4" width="5.875" style="1" customWidth="1"/>
    <col min="5" max="5" width="7.5" style="1" customWidth="1"/>
    <col min="6" max="6" width="8" style="1" customWidth="1"/>
    <col min="7" max="7" width="9.125" style="1" customWidth="1"/>
    <col min="8" max="8" width="8.875" style="1" customWidth="1"/>
    <col min="9" max="9" width="5.5" style="1" customWidth="1"/>
    <col min="10" max="11" width="5.625" style="1" customWidth="1"/>
    <col min="12" max="12" width="6.125" style="1" customWidth="1"/>
    <col min="13" max="13" width="6.875" style="1" customWidth="1"/>
    <col min="14" max="14" width="6.125" style="1" customWidth="1"/>
    <col min="15" max="15" width="7.625" style="1" customWidth="1"/>
    <col min="16" max="16" width="6.125" style="1" customWidth="1"/>
    <col min="17" max="18" width="5.875" style="1" customWidth="1"/>
    <col min="19" max="19" width="7" style="1" customWidth="1"/>
    <col min="20" max="20" width="6" style="1" customWidth="1"/>
    <col min="21" max="22" width="5.875" style="1" customWidth="1"/>
    <col min="23" max="23" width="7.625" style="1" customWidth="1"/>
    <col min="24" max="24" width="9" style="1"/>
    <col min="25" max="25" width="5.875" style="1" customWidth="1"/>
    <col min="26" max="26" width="11.5" style="3"/>
    <col min="27" max="16384" width="9" style="40"/>
  </cols>
  <sheetData>
    <row r="1" s="1" customFormat="1" ht="23" customHeight="1" spans="1:15">
      <c r="A1" s="6" t="s">
        <v>1081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45"/>
    </row>
    <row r="2" s="1" customFormat="1" ht="13.5" spans="1:15">
      <c r="A2" s="41" t="s">
        <v>1082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6"/>
    </row>
    <row r="3" s="1" customFormat="1" ht="20" customHeight="1" spans="1:15">
      <c r="A3" s="10" t="s">
        <v>1083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46"/>
    </row>
    <row r="4" s="1" customFormat="1" ht="36" spans="1:26">
      <c r="A4" s="12" t="s">
        <v>1084</v>
      </c>
      <c r="B4" s="12" t="s">
        <v>1085</v>
      </c>
      <c r="C4" s="12" t="s">
        <v>5</v>
      </c>
      <c r="D4" s="12" t="s">
        <v>1086</v>
      </c>
      <c r="E4" s="12" t="s">
        <v>1087</v>
      </c>
      <c r="F4" s="12" t="s">
        <v>10</v>
      </c>
      <c r="G4" s="12" t="s">
        <v>12</v>
      </c>
      <c r="H4" s="12" t="s">
        <v>13</v>
      </c>
      <c r="I4" s="43" t="s">
        <v>1088</v>
      </c>
      <c r="J4" s="43" t="s">
        <v>1089</v>
      </c>
      <c r="K4" s="43" t="s">
        <v>1090</v>
      </c>
      <c r="L4" s="43" t="s">
        <v>1091</v>
      </c>
      <c r="M4" s="43" t="s">
        <v>1092</v>
      </c>
      <c r="N4" s="43" t="s">
        <v>1093</v>
      </c>
      <c r="O4" s="47" t="s">
        <v>1094</v>
      </c>
      <c r="P4" s="48">
        <v>45809</v>
      </c>
      <c r="Q4" s="18"/>
      <c r="T4" s="1" t="s">
        <v>1095</v>
      </c>
      <c r="U4" s="1" t="s">
        <v>1096</v>
      </c>
      <c r="Z4" s="50" t="s">
        <v>1097</v>
      </c>
    </row>
    <row r="5" s="2" customFormat="1" ht="23" customHeight="1" spans="1:26">
      <c r="A5" s="14" t="s">
        <v>23</v>
      </c>
      <c r="B5" s="15">
        <v>381</v>
      </c>
      <c r="C5" s="15">
        <v>788</v>
      </c>
      <c r="D5" s="17">
        <v>100</v>
      </c>
      <c r="E5" s="42">
        <f>C5-D5</f>
        <v>688</v>
      </c>
      <c r="F5" s="17">
        <f>765*D5</f>
        <v>76500</v>
      </c>
      <c r="G5" s="17">
        <v>324862</v>
      </c>
      <c r="H5" s="17">
        <f>G5+F5</f>
        <v>401362</v>
      </c>
      <c r="I5" s="17">
        <v>2</v>
      </c>
      <c r="J5" s="17">
        <v>2</v>
      </c>
      <c r="K5" s="17">
        <v>0</v>
      </c>
      <c r="L5" s="17">
        <v>0</v>
      </c>
      <c r="M5" s="17">
        <v>0</v>
      </c>
      <c r="N5" s="17">
        <v>4</v>
      </c>
      <c r="O5" s="49">
        <f>D5/Q5</f>
        <v>0.127226463104326</v>
      </c>
      <c r="P5" s="15">
        <v>383</v>
      </c>
      <c r="Q5" s="15">
        <v>786</v>
      </c>
      <c r="R5" s="2">
        <f>P5-I5+K5</f>
        <v>381</v>
      </c>
      <c r="S5" s="2">
        <f>Q5-J5+L5-M5+N5</f>
        <v>788</v>
      </c>
      <c r="T5" s="2" t="b">
        <f>B5=R5</f>
        <v>1</v>
      </c>
      <c r="U5" s="2" t="b">
        <f>C5=S5</f>
        <v>1</v>
      </c>
      <c r="V5" s="2">
        <f>F5/D5</f>
        <v>765</v>
      </c>
      <c r="W5" s="2">
        <f>D5+E5</f>
        <v>788</v>
      </c>
      <c r="X5" s="2">
        <f>F5+G5</f>
        <v>401362</v>
      </c>
      <c r="Y5" s="2" t="b">
        <f>X5=H5</f>
        <v>1</v>
      </c>
      <c r="Z5" s="2">
        <f>H5/C5</f>
        <v>509.342639593909</v>
      </c>
    </row>
    <row r="6" s="2" customFormat="1" ht="22" customHeight="1" spans="1:26">
      <c r="A6" s="14" t="s">
        <v>1098</v>
      </c>
      <c r="B6" s="15">
        <f t="shared" ref="B6:N6" si="0">SUM(B5:B5)</f>
        <v>381</v>
      </c>
      <c r="C6" s="15">
        <f t="shared" si="0"/>
        <v>788</v>
      </c>
      <c r="D6" s="15">
        <f t="shared" si="0"/>
        <v>100</v>
      </c>
      <c r="E6" s="15">
        <f t="shared" si="0"/>
        <v>688</v>
      </c>
      <c r="F6" s="15">
        <f t="shared" si="0"/>
        <v>76500</v>
      </c>
      <c r="G6" s="15">
        <f t="shared" si="0"/>
        <v>324862</v>
      </c>
      <c r="H6" s="17">
        <f t="shared" si="0"/>
        <v>401362</v>
      </c>
      <c r="I6" s="15">
        <f t="shared" si="0"/>
        <v>2</v>
      </c>
      <c r="J6" s="15">
        <f t="shared" si="0"/>
        <v>2</v>
      </c>
      <c r="K6" s="15">
        <f t="shared" si="0"/>
        <v>0</v>
      </c>
      <c r="L6" s="15">
        <f t="shared" si="0"/>
        <v>0</v>
      </c>
      <c r="M6" s="15">
        <f t="shared" si="0"/>
        <v>0</v>
      </c>
      <c r="N6" s="15">
        <f t="shared" si="0"/>
        <v>4</v>
      </c>
      <c r="O6" s="49">
        <f>D6/Q6</f>
        <v>0.0032322709936001</v>
      </c>
      <c r="P6" s="15">
        <v>15176</v>
      </c>
      <c r="Q6" s="15">
        <v>30938</v>
      </c>
      <c r="R6" s="2">
        <f>P6-I6+K6</f>
        <v>15174</v>
      </c>
      <c r="S6" s="2">
        <f>Q6-J6+L6-M6+N6</f>
        <v>30940</v>
      </c>
      <c r="T6" s="2" t="b">
        <f>B6=R6</f>
        <v>0</v>
      </c>
      <c r="U6" s="2" t="b">
        <f>C6=S6</f>
        <v>0</v>
      </c>
      <c r="V6" s="2">
        <f>F6/D6</f>
        <v>765</v>
      </c>
      <c r="W6" s="2">
        <f>D6+E6</f>
        <v>788</v>
      </c>
      <c r="X6" s="2">
        <f>F6+G6</f>
        <v>401362</v>
      </c>
      <c r="Y6" s="2" t="b">
        <f>X6=H6</f>
        <v>1</v>
      </c>
      <c r="Z6" s="2">
        <f>H6/C6</f>
        <v>509.342639593909</v>
      </c>
    </row>
    <row r="7" s="1" customFormat="1" ht="13" customHeight="1"/>
    <row r="8" s="1" customFormat="1" ht="22" customHeight="1" spans="1:17">
      <c r="A8" s="18" t="s">
        <v>1099</v>
      </c>
      <c r="B8" s="18"/>
      <c r="C8" s="18"/>
      <c r="D8" s="19"/>
      <c r="E8" s="18"/>
      <c r="F8" s="18"/>
      <c r="G8" s="18"/>
      <c r="H8" s="19"/>
      <c r="I8" s="44" t="s">
        <v>1100</v>
      </c>
      <c r="J8" s="44"/>
      <c r="K8" s="44"/>
      <c r="L8" s="44"/>
      <c r="M8" s="44"/>
      <c r="N8" s="44"/>
      <c r="O8" s="19">
        <f>J6+M6</f>
        <v>2</v>
      </c>
      <c r="P8" s="1">
        <f>B6-9</f>
        <v>372</v>
      </c>
      <c r="Q8" s="1">
        <f>C6-10</f>
        <v>778</v>
      </c>
    </row>
    <row r="9" s="1" customFormat="1" ht="69" customHeight="1" spans="1:17">
      <c r="A9" s="18" t="s">
        <v>1101</v>
      </c>
      <c r="B9" s="18"/>
      <c r="C9" s="18"/>
      <c r="D9" s="18"/>
      <c r="E9" s="19"/>
      <c r="F9" s="18" t="s">
        <v>1102</v>
      </c>
      <c r="G9" s="18"/>
      <c r="H9" s="19"/>
      <c r="I9" s="19"/>
      <c r="J9" s="19" t="s">
        <v>1103</v>
      </c>
      <c r="K9" s="19"/>
      <c r="L9" s="19"/>
      <c r="M9" s="19"/>
      <c r="N9" s="19"/>
      <c r="O9" s="19"/>
      <c r="Q9" s="2"/>
    </row>
    <row r="10" spans="5:17"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>
        <f>L6+N6</f>
        <v>4</v>
      </c>
      <c r="P10" s="1">
        <f>J6+M6</f>
        <v>2</v>
      </c>
      <c r="Q10" s="1">
        <f>O10-P10</f>
        <v>2</v>
      </c>
    </row>
  </sheetData>
  <sheetProtection formatCells="0" insertHyperlinks="0" autoFilter="0"/>
  <autoFilter xmlns:etc="http://www.wps.cn/officeDocument/2017/etCustomData" ref="A4:Z6" etc:filterBottomFollowUsedRange="0">
    <extLst/>
  </autoFilter>
  <mergeCells count="9">
    <mergeCell ref="A1:N1"/>
    <mergeCell ref="A2:N2"/>
    <mergeCell ref="A3:N3"/>
    <mergeCell ref="P4:Q4"/>
    <mergeCell ref="A8:C8"/>
    <mergeCell ref="E8:G8"/>
    <mergeCell ref="I8:N8"/>
    <mergeCell ref="A9:D9"/>
    <mergeCell ref="F9:G9"/>
  </mergeCells>
  <pageMargins left="0.75" right="0.75" top="1" bottom="1" header="0.5" footer="0.5"/>
  <pageSetup paperSize="9" scale="8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workbookViewId="0">
      <selection activeCell="E1" sqref="E$1:E$1048576"/>
    </sheetView>
  </sheetViews>
  <sheetFormatPr defaultColWidth="9" defaultRowHeight="14.25" outlineLevelRow="2"/>
  <cols>
    <col min="1" max="1" width="4.5" style="21" customWidth="1"/>
    <col min="2" max="2" width="1" style="21" customWidth="1"/>
    <col min="3" max="3" width="3.875" style="21" customWidth="1"/>
    <col min="4" max="4" width="7.75" style="21" customWidth="1"/>
    <col min="5" max="12" width="5" style="21" customWidth="1"/>
    <col min="13" max="13" width="6" style="21" customWidth="1"/>
    <col min="14" max="14" width="6.75" style="21" customWidth="1"/>
    <col min="15" max="15" width="3" style="21" customWidth="1"/>
    <col min="16" max="16" width="2.75" style="21" customWidth="1"/>
    <col min="17" max="17" width="28.25" style="21" customWidth="1"/>
    <col min="18" max="18" width="2.625" style="21" customWidth="1"/>
    <col min="19" max="19" width="8" style="21" customWidth="1"/>
    <col min="20" max="16384" width="9" style="22"/>
  </cols>
  <sheetData>
    <row r="1" ht="72" customHeight="1" spans="1:29">
      <c r="A1" s="36" t="s">
        <v>0</v>
      </c>
      <c r="B1" s="36" t="s">
        <v>1</v>
      </c>
      <c r="C1" s="36" t="s">
        <v>2</v>
      </c>
      <c r="D1" s="36" t="s">
        <v>3</v>
      </c>
      <c r="E1" s="36" t="s">
        <v>1104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1105</v>
      </c>
      <c r="O1" s="36" t="s">
        <v>14</v>
      </c>
      <c r="P1" s="36" t="s">
        <v>1106</v>
      </c>
      <c r="Q1" s="36" t="s">
        <v>1107</v>
      </c>
      <c r="R1" s="36" t="s">
        <v>1108</v>
      </c>
      <c r="S1" s="36" t="s">
        <v>16</v>
      </c>
      <c r="T1" s="39"/>
      <c r="U1" s="39" t="s">
        <v>1109</v>
      </c>
      <c r="V1" s="36" t="s">
        <v>1110</v>
      </c>
      <c r="W1" s="36" t="s">
        <v>1111</v>
      </c>
      <c r="X1" s="36" t="s">
        <v>1112</v>
      </c>
      <c r="Y1" s="36" t="s">
        <v>1113</v>
      </c>
      <c r="Z1" s="36" t="s">
        <v>1114</v>
      </c>
      <c r="AA1" s="36" t="s">
        <v>1115</v>
      </c>
      <c r="AB1" s="36" t="s">
        <v>1116</v>
      </c>
      <c r="AC1" s="36" t="s">
        <v>1117</v>
      </c>
    </row>
    <row r="2" s="30" customFormat="1" spans="1:20">
      <c r="A2" s="37">
        <v>1</v>
      </c>
      <c r="B2" s="37"/>
      <c r="C2" s="37" t="s">
        <v>1118</v>
      </c>
      <c r="D2" s="37" t="s">
        <v>1119</v>
      </c>
      <c r="E2" s="37">
        <v>1</v>
      </c>
      <c r="F2" s="37"/>
      <c r="G2" s="37"/>
      <c r="H2" s="38" t="s">
        <v>604</v>
      </c>
      <c r="I2" s="37"/>
      <c r="J2" s="37"/>
      <c r="K2" s="37">
        <v>1</v>
      </c>
      <c r="L2" s="33">
        <v>382</v>
      </c>
      <c r="M2" s="37">
        <v>382</v>
      </c>
      <c r="N2" s="37" t="s">
        <v>539</v>
      </c>
      <c r="O2" s="37" t="s">
        <v>542</v>
      </c>
      <c r="P2" s="37" t="s">
        <v>1120</v>
      </c>
      <c r="Q2" s="37"/>
      <c r="R2" s="37"/>
      <c r="S2" s="37" t="s">
        <v>23</v>
      </c>
      <c r="T2" s="30" t="e">
        <f>VLOOKUP(#REF!,花名册!#REF!,1,FALSE)</f>
        <v>#REF!</v>
      </c>
    </row>
    <row r="3" s="30" customFormat="1" spans="1:20">
      <c r="A3" s="37">
        <v>2</v>
      </c>
      <c r="B3" s="37"/>
      <c r="C3" s="37" t="s">
        <v>211</v>
      </c>
      <c r="D3" s="37" t="s">
        <v>1121</v>
      </c>
      <c r="E3" s="37">
        <v>1</v>
      </c>
      <c r="F3" s="37"/>
      <c r="G3" s="37"/>
      <c r="H3" s="38" t="s">
        <v>604</v>
      </c>
      <c r="I3" s="37"/>
      <c r="J3" s="37"/>
      <c r="K3" s="37">
        <v>1</v>
      </c>
      <c r="L3" s="33">
        <v>382</v>
      </c>
      <c r="M3" s="37">
        <v>382</v>
      </c>
      <c r="N3" s="37" t="s">
        <v>597</v>
      </c>
      <c r="O3" s="37" t="s">
        <v>597</v>
      </c>
      <c r="P3" s="37" t="s">
        <v>1122</v>
      </c>
      <c r="Q3" s="37"/>
      <c r="R3" s="37"/>
      <c r="S3" s="37" t="s">
        <v>23</v>
      </c>
      <c r="T3" s="30" t="e">
        <f>VLOOKUP(#REF!,花名册!#REF!,1,FALSE)</f>
        <v>#REF!</v>
      </c>
    </row>
  </sheetData>
  <sheetProtection formatCells="0" insertHyperlinks="0" autoFilter="0"/>
  <autoFilter xmlns:etc="http://www.wps.cn/officeDocument/2017/etCustomData" ref="A1:AC3" etc:filterBottomFollowUsedRange="0">
    <extLst/>
  </autoFilter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H8" sqref="H8"/>
    </sheetView>
  </sheetViews>
  <sheetFormatPr defaultColWidth="9" defaultRowHeight="14.25" outlineLevelRow="2"/>
  <cols>
    <col min="1" max="1" width="4.625" style="31" customWidth="1"/>
    <col min="2" max="2" width="8.375" style="31" customWidth="1"/>
    <col min="3" max="3" width="6.125" style="31" customWidth="1"/>
    <col min="4" max="4" width="6.25" style="31" customWidth="1"/>
    <col min="5" max="5" width="8.375" style="31" customWidth="1"/>
    <col min="6" max="6" width="7.375" style="31" customWidth="1"/>
    <col min="7" max="7" width="9" style="31"/>
    <col min="8" max="8" width="21.25" style="31" customWidth="1"/>
    <col min="9" max="9" width="9" style="31"/>
    <col min="10" max="10" width="12.8" style="31"/>
    <col min="11" max="16384" width="9" style="31"/>
  </cols>
  <sheetData>
    <row r="1" ht="28.5" spans="1:10">
      <c r="A1" s="32" t="s">
        <v>0</v>
      </c>
      <c r="B1" s="32" t="s">
        <v>658</v>
      </c>
      <c r="C1" s="32" t="s">
        <v>4</v>
      </c>
      <c r="D1" s="32" t="s">
        <v>659</v>
      </c>
      <c r="E1" s="32" t="s">
        <v>660</v>
      </c>
      <c r="F1" s="32" t="s">
        <v>1123</v>
      </c>
      <c r="G1" s="32" t="s">
        <v>662</v>
      </c>
      <c r="H1" s="32" t="s">
        <v>663</v>
      </c>
      <c r="I1" s="32" t="s">
        <v>16</v>
      </c>
      <c r="J1" s="35"/>
    </row>
    <row r="2" s="30" customFormat="1" spans="1:11">
      <c r="A2" s="33">
        <v>719</v>
      </c>
      <c r="B2" s="33" t="s">
        <v>1119</v>
      </c>
      <c r="C2" s="33">
        <v>1</v>
      </c>
      <c r="D2" s="33">
        <v>1</v>
      </c>
      <c r="E2" s="33" t="s">
        <v>1119</v>
      </c>
      <c r="F2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33" t="s">
        <v>664</v>
      </c>
      <c r="H2" s="33" t="s">
        <v>1118</v>
      </c>
      <c r="I2" s="33" t="s">
        <v>23</v>
      </c>
      <c r="J2" s="33" t="e">
        <f>VLOOKUP(#REF!,家庭信息表!#REF!,1,FALSE)</f>
        <v>#REF!</v>
      </c>
      <c r="K2" s="30" t="str">
        <f>I2&amp;H2</f>
        <v>龙口镇睦埠村富面组</v>
      </c>
    </row>
    <row r="3" s="30" customFormat="1" spans="1:11">
      <c r="A3" s="33">
        <v>778</v>
      </c>
      <c r="B3" s="33" t="s">
        <v>1121</v>
      </c>
      <c r="C3" s="33">
        <v>1</v>
      </c>
      <c r="D3" s="33">
        <v>1</v>
      </c>
      <c r="E3" s="33" t="s">
        <v>1121</v>
      </c>
      <c r="F3" s="3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33" t="s">
        <v>664</v>
      </c>
      <c r="H3" s="33" t="s">
        <v>211</v>
      </c>
      <c r="I3" s="33" t="s">
        <v>23</v>
      </c>
      <c r="J3" s="33" t="e">
        <f>VLOOKUP(#REF!,家庭信息表!#REF!,1,FALSE)</f>
        <v>#REF!</v>
      </c>
      <c r="K3" s="30" t="str">
        <f>I3&amp;H3</f>
        <v>龙口镇芦溪村芭蕉杏组</v>
      </c>
    </row>
  </sheetData>
  <sheetProtection formatCells="0" insertHyperlinks="0" autoFilter="0"/>
  <autoFilter xmlns:etc="http://www.wps.cn/officeDocument/2017/etCustomData" ref="A1:K3" etc:filterBottomFollowUsedRange="0">
    <extLst/>
  </autoFilter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workbookViewId="0">
      <selection activeCell="F9" sqref="F9"/>
    </sheetView>
  </sheetViews>
  <sheetFormatPr defaultColWidth="9" defaultRowHeight="14.25" outlineLevelRow="5"/>
  <cols>
    <col min="1" max="2" width="7.5" style="21" customWidth="1"/>
    <col min="3" max="9" width="15.5" style="21" customWidth="1"/>
    <col min="10" max="10" width="9" style="21"/>
    <col min="11" max="11" width="4.25" style="21" customWidth="1"/>
    <col min="12" max="12" width="9" style="21"/>
    <col min="13" max="13" width="7.88333333333333" style="21" customWidth="1"/>
    <col min="14" max="14" width="20.5" style="21" customWidth="1"/>
    <col min="15" max="15" width="4.25" style="21" customWidth="1"/>
    <col min="16" max="16" width="9" style="21"/>
    <col min="17" max="17" width="2.5" style="22" customWidth="1"/>
    <col min="18" max="18" width="4.875" style="22" customWidth="1"/>
    <col min="19" max="16384" width="9" style="22"/>
  </cols>
  <sheetData>
    <row r="1" ht="43" customHeight="1" spans="1:18">
      <c r="A1" s="23" t="s">
        <v>0</v>
      </c>
      <c r="B1" s="23" t="s">
        <v>1</v>
      </c>
      <c r="C1" s="23" t="s">
        <v>2</v>
      </c>
      <c r="D1" s="23" t="s">
        <v>3</v>
      </c>
      <c r="E1" s="23" t="s">
        <v>1124</v>
      </c>
      <c r="F1" s="23" t="s">
        <v>1125</v>
      </c>
      <c r="G1" s="23" t="s">
        <v>1126</v>
      </c>
      <c r="H1" s="23" t="s">
        <v>1127</v>
      </c>
      <c r="I1" s="23" t="s">
        <v>1128</v>
      </c>
      <c r="J1" s="23" t="s">
        <v>1129</v>
      </c>
      <c r="K1" s="23" t="s">
        <v>1130</v>
      </c>
      <c r="L1" s="23" t="s">
        <v>1131</v>
      </c>
      <c r="M1" s="23" t="s">
        <v>1132</v>
      </c>
      <c r="N1" s="23" t="s">
        <v>1133</v>
      </c>
      <c r="O1" s="23" t="s">
        <v>1134</v>
      </c>
      <c r="P1" s="23" t="s">
        <v>16</v>
      </c>
      <c r="Q1" s="29"/>
      <c r="R1" s="29"/>
    </row>
    <row r="2" s="20" customFormat="1" ht="21" customHeight="1" spans="1:19">
      <c r="A2" s="24">
        <v>1</v>
      </c>
      <c r="B2" s="24"/>
      <c r="C2" s="24" t="s">
        <v>391</v>
      </c>
      <c r="D2" s="24" t="s">
        <v>54</v>
      </c>
      <c r="E2" s="24">
        <v>1</v>
      </c>
      <c r="F2" s="24">
        <v>1</v>
      </c>
      <c r="G2" s="24">
        <v>5</v>
      </c>
      <c r="H2" s="24">
        <v>4</v>
      </c>
      <c r="I2" s="24" t="s">
        <v>1061</v>
      </c>
      <c r="J2" s="24" t="s">
        <v>1062</v>
      </c>
      <c r="K2" s="24" t="s">
        <v>1135</v>
      </c>
      <c r="L2" s="24" t="s">
        <v>1136</v>
      </c>
      <c r="M2" s="25" t="s">
        <v>67</v>
      </c>
      <c r="N2" s="26" t="s">
        <v>1137</v>
      </c>
      <c r="O2" s="27"/>
      <c r="P2" s="28" t="s">
        <v>23</v>
      </c>
      <c r="Q2" s="20" t="e">
        <f ca="1">VLOOKUP(#REF!,花名册!E:I,9,FALSE)</f>
        <v>#REF!</v>
      </c>
      <c r="R2" s="20" t="e">
        <f ca="1">M2=Q2</f>
        <v>#REF!</v>
      </c>
      <c r="S2" s="20" t="e">
        <f>VLOOKUP(#REF!,家庭信息表!#REF!,1,FALSE)</f>
        <v>#REF!</v>
      </c>
    </row>
    <row r="3" s="20" customFormat="1" ht="21" customHeight="1" spans="1:19">
      <c r="A3" s="24">
        <v>2</v>
      </c>
      <c r="B3" s="24"/>
      <c r="C3" s="24" t="s">
        <v>391</v>
      </c>
      <c r="D3" s="24" t="s">
        <v>54</v>
      </c>
      <c r="E3" s="24"/>
      <c r="F3" s="24"/>
      <c r="G3" s="24"/>
      <c r="H3" s="24"/>
      <c r="I3" s="24" t="s">
        <v>1063</v>
      </c>
      <c r="J3" s="24" t="s">
        <v>1050</v>
      </c>
      <c r="K3" s="24" t="s">
        <v>1138</v>
      </c>
      <c r="L3" s="24" t="s">
        <v>1139</v>
      </c>
      <c r="M3" s="25" t="s">
        <v>67</v>
      </c>
      <c r="N3" s="26" t="s">
        <v>1140</v>
      </c>
      <c r="O3" s="27"/>
      <c r="P3" s="28" t="s">
        <v>23</v>
      </c>
      <c r="Q3" s="20" t="e">
        <f ca="1">VLOOKUP(#REF!,花名册!E:I,9,FALSE)</f>
        <v>#REF!</v>
      </c>
      <c r="R3" s="20" t="e">
        <f ca="1">M3=Q3</f>
        <v>#REF!</v>
      </c>
      <c r="S3" s="20" t="e">
        <f>VLOOKUP(#REF!,家庭信息表!#REF!,1,FALSE)</f>
        <v>#REF!</v>
      </c>
    </row>
    <row r="4" s="20" customFormat="1" ht="21" customHeight="1" spans="1:19">
      <c r="A4" s="24">
        <v>3</v>
      </c>
      <c r="B4" s="24"/>
      <c r="C4" s="24" t="s">
        <v>391</v>
      </c>
      <c r="D4" s="24" t="s">
        <v>54</v>
      </c>
      <c r="E4" s="24"/>
      <c r="F4" s="24"/>
      <c r="G4" s="24"/>
      <c r="H4" s="24"/>
      <c r="I4" s="24" t="s">
        <v>1064</v>
      </c>
      <c r="J4" s="24" t="s">
        <v>869</v>
      </c>
      <c r="K4" s="24" t="s">
        <v>1135</v>
      </c>
      <c r="L4" s="24" t="s">
        <v>1141</v>
      </c>
      <c r="M4" s="25" t="s">
        <v>67</v>
      </c>
      <c r="N4" s="26" t="s">
        <v>1142</v>
      </c>
      <c r="O4" s="27"/>
      <c r="P4" s="28" t="s">
        <v>23</v>
      </c>
      <c r="Q4" s="20" t="e">
        <f ca="1">VLOOKUP(#REF!,花名册!E:I,9,FALSE)</f>
        <v>#REF!</v>
      </c>
      <c r="R4" s="20" t="e">
        <f ca="1">M4=Q4</f>
        <v>#REF!</v>
      </c>
      <c r="S4" s="20" t="e">
        <f>VLOOKUP(#REF!,家庭信息表!#REF!,1,FALSE)</f>
        <v>#REF!</v>
      </c>
    </row>
    <row r="5" s="20" customFormat="1" ht="21" customHeight="1" spans="1:19">
      <c r="A5" s="24">
        <v>4</v>
      </c>
      <c r="B5" s="24"/>
      <c r="C5" s="24" t="s">
        <v>138</v>
      </c>
      <c r="D5" s="24" t="s">
        <v>553</v>
      </c>
      <c r="E5" s="24">
        <v>4</v>
      </c>
      <c r="F5" s="24">
        <v>2</v>
      </c>
      <c r="G5" s="24">
        <v>4</v>
      </c>
      <c r="H5" s="24">
        <v>3</v>
      </c>
      <c r="I5" s="24" t="s">
        <v>1023</v>
      </c>
      <c r="J5" s="24" t="s">
        <v>869</v>
      </c>
      <c r="K5" s="24" t="s">
        <v>1135</v>
      </c>
      <c r="L5" s="24" t="s">
        <v>1141</v>
      </c>
      <c r="M5" s="25" t="s">
        <v>21</v>
      </c>
      <c r="N5" s="26" t="s">
        <v>1142</v>
      </c>
      <c r="O5" s="27"/>
      <c r="P5" s="28" t="s">
        <v>23</v>
      </c>
      <c r="Q5" s="20" t="e">
        <f ca="1">VLOOKUP(#REF!,花名册!E:I,9,FALSE)</f>
        <v>#REF!</v>
      </c>
      <c r="R5" s="20" t="e">
        <f ca="1">M5=Q5</f>
        <v>#REF!</v>
      </c>
      <c r="S5" s="20" t="e">
        <f>VLOOKUP(#REF!,家庭信息表!#REF!,1,FALSE)</f>
        <v>#REF!</v>
      </c>
    </row>
    <row r="6" spans="17:17">
      <c r="Q6" s="21"/>
    </row>
  </sheetData>
  <sheetCalcPr fullCalcOnLoad="1"/>
  <sheetProtection formatCells="0" insertHyperlinks="0" autoFilter="0"/>
  <autoFilter xmlns:etc="http://www.wps.cn/officeDocument/2017/etCustomData" ref="A1:S5" etc:filterBottomFollowUsedRange="0">
    <extLst/>
  </autoFilter>
  <conditionalFormatting sqref="G2">
    <cfRule type="expression" dxfId="0" priority="124">
      <formula>AND(SUMPRODUCT(IFERROR(1*(($G$2&amp;"x")=(G2&amp;"x")),0))&gt;1,NOT(ISBLANK(G2)))</formula>
    </cfRule>
  </conditionalFormatting>
  <conditionalFormatting sqref="H2">
    <cfRule type="expression" dxfId="0" priority="123">
      <formula>AND(SUMPRODUCT(IFERROR(1*(($H$2&amp;"x")=(H2&amp;"x")),0))&gt;1,NOT(ISBLANK(H2)))</formula>
    </cfRule>
  </conditionalFormatting>
  <conditionalFormatting sqref="G3">
    <cfRule type="expression" dxfId="0" priority="122">
      <formula>AND(SUMPRODUCT(IFERROR(1*(($G$3&amp;"x")=(G3&amp;"x")),0))&gt;1,NOT(ISBLANK(G3)))</formula>
    </cfRule>
  </conditionalFormatting>
  <conditionalFormatting sqref="H3">
    <cfRule type="expression" dxfId="0" priority="120">
      <formula>AND(SUMPRODUCT(IFERROR(1*(($H$3&amp;"x")=(H3&amp;"x")),0))&gt;1,NOT(ISBLANK(H3)))</formula>
    </cfRule>
  </conditionalFormatting>
  <conditionalFormatting sqref="G4">
    <cfRule type="expression" dxfId="0" priority="121">
      <formula>AND(SUMPRODUCT(IFERROR(1*(($G$4&amp;"x")=(G4&amp;"x")),0))&gt;1,NOT(ISBLANK(G4)))</formula>
    </cfRule>
  </conditionalFormatting>
  <conditionalFormatting sqref="H4">
    <cfRule type="expression" dxfId="0" priority="119">
      <formula>AND(SUMPRODUCT(IFERROR(1*(($H$4&amp;"x")=(H4&amp;"x")),0))&gt;1,NOT(ISBLANK(H4)))</formula>
    </cfRule>
  </conditionalFormatting>
  <conditionalFormatting sqref="G5">
    <cfRule type="expression" dxfId="0" priority="118">
      <formula>AND(SUMPRODUCT(IFERROR(1*(($G$5&amp;"x")=(G5&amp;"x")),0))&gt;1,NOT(ISBLANK(G5)))</formula>
    </cfRule>
  </conditionalFormatting>
  <conditionalFormatting sqref="H5">
    <cfRule type="expression" dxfId="0" priority="117">
      <formula>AND(SUMPRODUCT(IFERROR(1*(($H$5&amp;"x")=(H5&amp;"x")),0))&gt;1,NOT(ISBLANK(H5)))</formula>
    </cfRule>
  </conditionalFormatting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view="pageBreakPreview" zoomScaleNormal="100" topLeftCell="A3" workbookViewId="0">
      <selection activeCell="E17" sqref="E1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1081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1143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0" customHeight="1" spans="1:10">
      <c r="A3" s="10" t="s">
        <v>1083</v>
      </c>
      <c r="B3" s="10"/>
      <c r="C3" s="11"/>
      <c r="D3" s="10"/>
      <c r="E3" s="10"/>
      <c r="F3" s="11"/>
      <c r="G3" s="10"/>
      <c r="H3" s="10"/>
      <c r="I3" s="11"/>
      <c r="J3" s="10"/>
    </row>
    <row r="4" s="1" customFormat="1" ht="24" customHeight="1" spans="1:10">
      <c r="A4" s="12" t="s">
        <v>1084</v>
      </c>
      <c r="B4" s="12" t="s">
        <v>1144</v>
      </c>
      <c r="C4" s="13" t="s">
        <v>1145</v>
      </c>
      <c r="D4" s="12" t="s">
        <v>1146</v>
      </c>
      <c r="E4" s="12" t="s">
        <v>1147</v>
      </c>
      <c r="F4" s="13" t="s">
        <v>1148</v>
      </c>
      <c r="G4" s="12" t="s">
        <v>1149</v>
      </c>
      <c r="H4" s="12" t="s">
        <v>1150</v>
      </c>
      <c r="I4" s="13" t="s">
        <v>1151</v>
      </c>
      <c r="J4" s="12" t="s">
        <v>1152</v>
      </c>
    </row>
    <row r="5" s="2" customFormat="1" ht="23" customHeight="1" spans="1:10">
      <c r="A5" s="14" t="s">
        <v>23</v>
      </c>
      <c r="B5" s="15">
        <v>383</v>
      </c>
      <c r="C5" s="16">
        <v>381</v>
      </c>
      <c r="D5" s="17">
        <f>C5-B5</f>
        <v>-2</v>
      </c>
      <c r="E5" s="15">
        <v>786</v>
      </c>
      <c r="F5" s="16">
        <v>788</v>
      </c>
      <c r="G5" s="17">
        <f>F5-E5</f>
        <v>2</v>
      </c>
      <c r="H5" s="15">
        <v>400343</v>
      </c>
      <c r="I5" s="16">
        <v>401362</v>
      </c>
      <c r="J5" s="17">
        <f>I5-H5</f>
        <v>1019</v>
      </c>
    </row>
    <row r="6" s="2" customFormat="1" ht="22" customHeight="1" spans="1:10">
      <c r="A6" s="14" t="s">
        <v>1098</v>
      </c>
      <c r="B6" s="15">
        <v>15176</v>
      </c>
      <c r="C6" s="16">
        <v>15213</v>
      </c>
      <c r="D6" s="15">
        <f>SUM(D5:D5)</f>
        <v>-2</v>
      </c>
      <c r="E6" s="15">
        <v>30938</v>
      </c>
      <c r="F6" s="16">
        <v>30971</v>
      </c>
      <c r="G6" s="15">
        <f>SUM(G5:G5)</f>
        <v>2</v>
      </c>
      <c r="H6" s="15">
        <v>15812098</v>
      </c>
      <c r="I6" s="16">
        <v>15825972</v>
      </c>
      <c r="J6" s="15">
        <f>SUM(J5:J5)</f>
        <v>1019</v>
      </c>
    </row>
    <row r="7" s="1" customFormat="1" ht="18" customHeight="1"/>
    <row r="8" s="1" customFormat="1" ht="22" customHeight="1" spans="1:10">
      <c r="A8" s="18" t="s">
        <v>1099</v>
      </c>
      <c r="B8" s="18"/>
      <c r="C8" s="18"/>
      <c r="D8" s="19"/>
      <c r="E8" s="18"/>
      <c r="F8" s="18"/>
      <c r="G8" s="18"/>
      <c r="H8" s="19" t="s">
        <v>1100</v>
      </c>
      <c r="J8" s="19"/>
    </row>
    <row r="9" s="1" customFormat="1" ht="69" customHeight="1" spans="1:9">
      <c r="A9" s="18" t="s">
        <v>1101</v>
      </c>
      <c r="B9" s="18"/>
      <c r="C9" s="18"/>
      <c r="D9" s="18"/>
      <c r="F9" s="19" t="s">
        <v>1102</v>
      </c>
      <c r="G9" s="19"/>
      <c r="I9" s="19" t="s">
        <v>1103</v>
      </c>
    </row>
    <row r="10" s="3" customFormat="1" ht="13.5" spans="1:10">
      <c r="A10" s="1"/>
      <c r="B10" s="1"/>
      <c r="C10" s="1"/>
      <c r="D10" s="1"/>
      <c r="E10" s="19"/>
      <c r="F10" s="19"/>
      <c r="G10" s="19"/>
      <c r="H10" s="19"/>
      <c r="I10" s="19"/>
      <c r="J10" s="19"/>
    </row>
  </sheetData>
  <sheetProtection formatCells="0" insertHyperlinks="0" autoFilter="0"/>
  <autoFilter xmlns:etc="http://www.wps.cn/officeDocument/2017/etCustomData" ref="A4:J6" etc:filterBottomFollowUsedRange="0">
    <extLst/>
  </autoFilter>
  <mergeCells count="6">
    <mergeCell ref="A1:J1"/>
    <mergeCell ref="A2:J2"/>
    <mergeCell ref="A3:J3"/>
    <mergeCell ref="A8:C8"/>
    <mergeCell ref="E8:G8"/>
    <mergeCell ref="A9:D9"/>
  </mergeCells>
  <pageMargins left="0.75" right="0.75" top="1" bottom="1" header="0.5" footer="0.5"/>
  <pageSetup paperSize="9" scale="8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花名册</vt:lpstr>
      <vt:lpstr>家庭信息表</vt:lpstr>
      <vt:lpstr>核对稿</vt:lpstr>
      <vt:lpstr>整户取消</vt:lpstr>
      <vt:lpstr>整户取消信息表</vt:lpstr>
      <vt:lpstr>户内调增</vt:lpstr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dcterms:created xsi:type="dcterms:W3CDTF">2013-05-31T10:30:00Z</dcterms:created>
  <cp:lastPrinted>2013-06-27T10:30:00Z</cp:lastPrinted>
  <dcterms:modified xsi:type="dcterms:W3CDTF">2025-07-23T10:50:57Z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false</vt:bool>
  </property>
  <property fmtid="{D5CDD505-2E9C-101B-9397-08002B2CF9AE}" pid="4" name="ICV">
    <vt:lpwstr>1615F2DBAD437797114E8068D3180D07_43</vt:lpwstr>
  </property>
</Properties>
</file>