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6.2024年全县一般公共预算支出预算" sheetId="1" r:id="rId1"/>
  </sheets>
  <externalReferences>
    <externalReference r:id="rId2"/>
    <externalReference r:id="rId3"/>
  </externalReferences>
  <definedNames>
    <definedName name="_xlnm._FilterDatabase" localSheetId="0" hidden="1">'6.2024年全县一般公共预算支出预算'!$A$4:$F$490</definedName>
    <definedName name="Database" hidden="1">#REF!</definedName>
    <definedName name="_xlnm.Print_Titles" localSheetId="0">'6.2024年全县一般公共预算支出预算'!$3:$4</definedName>
    <definedName name="地区名称">[1]封面!$B$2:$B$37</definedName>
    <definedName name="_xlnm.Print_Area" localSheetId="0">'6.2024年全县一般公共预算支出预算'!$A$1:$F$395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<sst xmlns="http://schemas.openxmlformats.org/spreadsheetml/2006/main" count="690" uniqueCount="626">
  <si>
    <t>2024年全县一般公共预算支出安排情况表（草案）</t>
  </si>
  <si>
    <t>单位：万元</t>
  </si>
  <si>
    <t>支出科目</t>
  </si>
  <si>
    <t>2023年执行数</t>
  </si>
  <si>
    <t>2024年预算数</t>
  </si>
  <si>
    <t>2024年预算数比2023年执行数增减%</t>
  </si>
  <si>
    <t>备注</t>
  </si>
  <si>
    <t>科目代码</t>
  </si>
  <si>
    <t>科目名称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</si>
  <si>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</si>
  <si>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</si>
  <si>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</si>
  <si>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</si>
  <si>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</si>
  <si>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</si>
  <si>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</si>
  <si>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</si>
  <si>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</si>
  <si>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</si>
  <si>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</si>
  <si>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</si>
  <si>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</si>
  <si>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</si>
  <si>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</si>
  <si>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</si>
  <si>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</si>
  <si>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>2010206</t>
  </si>
  <si>
    <t xml:space="preserve">      参政议政</t>
  </si>
  <si>
    <t xml:space="preserve">      其他政协事务支出</t>
  </si>
  <si>
    <t xml:space="preserve">    政府办公厅(室)及相关机构事务</t>
  </si>
  <si>
    <t>2010302</t>
  </si>
  <si>
    <t xml:space="preserve">      政务公开审批</t>
  </si>
  <si>
    <t>2010308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</si>
  <si>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</si>
  <si>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</si>
  <si>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</si>
  <si>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</si>
  <si>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</si>
  <si>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</si>
  <si>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</si>
  <si>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</si>
  <si>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</si>
  <si>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</si>
  <si>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</si>
  <si>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</si>
  <si>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</si>
  <si>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</si>
  <si>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</si>
  <si>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</si>
  <si>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</si>
  <si>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审计业务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</si>
  <si>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</si>
  <si>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</si>
  <si>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</si>
  <si>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</si>
  <si>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其他商贸事务支出</t>
  </si>
  <si>
    <t xml:space="preserve">    民主党派及工商联事务</t>
  </si>
  <si>
    <t xml:space="preserve">    群众团体事务</t>
  </si>
  <si>
    <t>2012902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</si>
  <si>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</si>
  <si>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</si>
  <si>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</si>
  <si>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</si>
  <si>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</si>
  <si>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</si>
  <si>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</si>
  <si>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</si>
  <si>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>2013302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</si>
  <si>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</si>
  <si>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</si>
  <si>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</si>
  <si>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</si>
  <si>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</si>
  <si>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</si>
  <si>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</si>
  <si>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</si>
  <si>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</si>
  <si>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</si>
  <si>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</si>
  <si>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</si>
  <si>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食品安全监管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</si>
  <si>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</si>
  <si>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</si>
  <si>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</si>
  <si>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</si>
  <si>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军费</t>
  </si>
  <si>
    <t xml:space="preserve">      其他军费支出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</si>
  <si>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</si>
  <si>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</si>
  <si>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</si>
  <si>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</si>
  <si>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</si>
  <si>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</si>
  <si>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</si>
  <si>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</si>
  <si>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武装警察部队</t>
  </si>
  <si>
    <t xml:space="preserve">      其他武装警察部队支出</t>
  </si>
  <si>
    <t xml:space="preserve">    公安</t>
  </si>
  <si>
    <t xml:space="preserve">      信息化建设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</si>
  <si>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</si>
  <si>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</si>
  <si>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</si>
  <si>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</si>
  <si>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</si>
  <si>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</si>
  <si>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>2040604</t>
  </si>
  <si>
    <t xml:space="preserve">      基层司法业务</t>
  </si>
  <si>
    <t>2040605</t>
  </si>
  <si>
    <t xml:space="preserve">      普法宣传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</si>
  <si>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</si>
  <si>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</si>
  <si>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</si>
  <si>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</si>
  <si>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</si>
  <si>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</si>
  <si>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</si>
  <si>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</si>
  <si>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</si>
  <si>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</si>
  <si>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</si>
  <si>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</si>
  <si>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2050103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</si>
  <si>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</si>
  <si>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</si>
  <si>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</si>
  <si>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</si>
  <si>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</si>
  <si>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</si>
  <si>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</si>
  <si>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</si>
  <si>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</si>
  <si>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</si>
  <si>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</si>
  <si>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其他普通教育支出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</si>
  <si>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</si>
  <si>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</si>
  <si>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</si>
  <si>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</si>
  <si>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</si>
  <si>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</si>
  <si>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</si>
  <si>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</si>
  <si>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</si>
  <si>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</si>
  <si>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>2050801</t>
  </si>
  <si>
    <t xml:space="preserve">      教师进修</t>
  </si>
  <si>
    <t xml:space="preserve">       干部教育</t>
  </si>
  <si>
    <t xml:space="preserve">    教育费附加安排的支出</t>
  </si>
  <si>
    <t xml:space="preserve">      农村中小学教学设施</t>
  </si>
  <si>
    <t xml:space="preserve">      中等职业学校教学设施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</si>
  <si>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</si>
  <si>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</si>
  <si>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</si>
  <si>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</si>
  <si>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</si>
  <si>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</si>
  <si>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</si>
  <si>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</si>
  <si>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</si>
  <si>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</si>
  <si>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</si>
  <si>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</si>
  <si>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</si>
  <si>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</si>
  <si>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</si>
  <si>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</si>
  <si>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</si>
  <si>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</si>
  <si>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</si>
  <si>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</si>
  <si>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</si>
  <si>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</si>
  <si>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</si>
  <si>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</si>
  <si>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</si>
  <si>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</si>
  <si>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</si>
  <si>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</si>
  <si>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</si>
  <si>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</si>
  <si>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</si>
  <si>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</si>
  <si>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</si>
  <si>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</si>
  <si>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</si>
  <si>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</si>
  <si>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</si>
  <si>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</si>
  <si>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</si>
  <si>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</si>
  <si>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</si>
  <si>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</si>
  <si>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</si>
  <si>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</si>
  <si>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</si>
  <si>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</si>
  <si>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2070204</t>
  </si>
  <si>
    <t xml:space="preserve">      文物保护</t>
  </si>
  <si>
    <t>2070205</t>
  </si>
  <si>
    <t xml:space="preserve">      博物馆</t>
  </si>
  <si>
    <t>2070299</t>
  </si>
  <si>
    <t xml:space="preserve">      其他文物支出</t>
  </si>
  <si>
    <t>20703</t>
  </si>
  <si>
    <t xml:space="preserve">    体育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</si>
  <si>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</si>
  <si>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</si>
  <si>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</si>
  <si>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</si>
  <si>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</si>
  <si>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</si>
  <si>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</si>
  <si>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</si>
  <si>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</si>
  <si>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</si>
  <si>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</si>
  <si>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</si>
  <si>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</si>
  <si>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</si>
  <si>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</si>
  <si>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</si>
  <si>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</si>
  <si>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</si>
  <si>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</si>
  <si>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</si>
  <si>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</si>
  <si>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</si>
  <si>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</si>
  <si>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</si>
  <si>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</si>
  <si>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</si>
  <si>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</si>
  <si>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</si>
  <si>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</si>
  <si>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2080103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</si>
  <si>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</si>
  <si>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</si>
  <si>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</si>
  <si>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</si>
  <si>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</si>
  <si>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</si>
  <si>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</si>
  <si>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</si>
  <si>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</si>
  <si>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2080202</t>
  </si>
  <si>
    <t>2080208</t>
  </si>
  <si>
    <t xml:space="preserve">      基层政权建设和社区治理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</si>
  <si>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</si>
  <si>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</si>
  <si>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</si>
  <si>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</si>
  <si>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</si>
  <si>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</si>
  <si>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</si>
  <si>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</si>
  <si>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</si>
  <si>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</si>
  <si>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</si>
  <si>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</si>
  <si>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</si>
  <si>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</si>
  <si>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</si>
  <si>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</si>
  <si>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</si>
  <si>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</si>
  <si>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2080709</t>
  </si>
  <si>
    <t xml:space="preserve">      职业技能鉴定补贴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</si>
  <si>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</si>
  <si>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</si>
  <si>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</si>
  <si>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</si>
  <si>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</si>
  <si>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</si>
  <si>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</si>
  <si>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</si>
  <si>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</si>
  <si>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</si>
  <si>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</si>
  <si>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烈士纪念设施管理维护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</si>
  <si>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</si>
  <si>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</si>
  <si>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</si>
  <si>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</si>
  <si>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</si>
  <si>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</si>
  <si>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</si>
  <si>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</si>
  <si>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</si>
  <si>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</si>
  <si>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</si>
  <si>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</si>
  <si>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</si>
  <si>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</si>
  <si>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</si>
  <si>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</si>
  <si>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</si>
  <si>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</si>
  <si>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</si>
  <si>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</si>
  <si>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</si>
  <si>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</si>
  <si>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</si>
  <si>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</si>
  <si>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</si>
  <si>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</si>
  <si>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</si>
  <si>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</si>
  <si>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</si>
  <si>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</si>
  <si>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</si>
  <si>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</si>
  <si>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</si>
  <si>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</si>
  <si>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</si>
  <si>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</si>
  <si>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</si>
  <si>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>2082702</t>
  </si>
  <si>
    <t xml:space="preserve">      财政对工伤保险基金的补助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</si>
  <si>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</si>
  <si>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</si>
  <si>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</si>
  <si>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</si>
  <si>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</si>
  <si>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</si>
  <si>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</si>
  <si>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</si>
  <si>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</si>
  <si>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</si>
  <si>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</si>
  <si>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</si>
  <si>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</si>
  <si>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</si>
  <si>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</si>
  <si>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</si>
  <si>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</si>
  <si>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</si>
  <si>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</si>
  <si>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</si>
  <si>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</si>
  <si>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</si>
  <si>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</si>
  <si>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</si>
  <si>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</si>
  <si>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</si>
  <si>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</si>
  <si>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</si>
  <si>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</si>
  <si>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</si>
  <si>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</si>
  <si>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</si>
  <si>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</si>
  <si>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</si>
  <si>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</si>
  <si>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</si>
  <si>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</si>
  <si>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</si>
  <si>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2101199</t>
  </si>
  <si>
    <t xml:space="preserve">      其他行政事业单位医疗支出</t>
  </si>
  <si>
    <t>21012</t>
  </si>
  <si>
    <t xml:space="preserve">    财政对基本医疗保险基金的补助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</si>
  <si>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</si>
  <si>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</si>
  <si>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</si>
  <si>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</si>
  <si>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</si>
  <si>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</si>
  <si>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</si>
  <si>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</si>
  <si>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</si>
  <si>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21014</t>
  </si>
  <si>
    <t xml:space="preserve">    优抚对象医疗</t>
  </si>
  <si>
    <t>2101401</t>
  </si>
  <si>
    <t xml:space="preserve">      优抚对象医疗补助</t>
  </si>
  <si>
    <t>21015</t>
  </si>
  <si>
    <t xml:space="preserve">    医疗保障管理事务</t>
  </si>
  <si>
    <t>2101501</t>
  </si>
  <si>
    <t>21016</t>
  </si>
  <si>
    <t xml:space="preserve">    老龄卫生健康事务</t>
  </si>
  <si>
    <t>2101601</t>
  </si>
  <si>
    <t xml:space="preserve">      老龄卫生健康事务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</si>
  <si>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</si>
  <si>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</si>
  <si>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</si>
  <si>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</si>
  <si>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</si>
  <si>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</si>
  <si>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</si>
  <si>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</si>
  <si>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2110101</t>
  </si>
  <si>
    <t>2110199</t>
  </si>
  <si>
    <t xml:space="preserve">      其他环境保护管理事务支出</t>
  </si>
  <si>
    <t>21102</t>
  </si>
  <si>
    <t xml:space="preserve">    环境监测与监察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</si>
  <si>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</si>
  <si>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</si>
  <si>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</si>
  <si>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</si>
  <si>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</si>
  <si>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</si>
  <si>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</si>
  <si>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</si>
  <si>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</si>
  <si>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</si>
  <si>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</si>
  <si>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</si>
  <si>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>2110402</t>
  </si>
  <si>
    <t xml:space="preserve">      农村环境保护</t>
  </si>
  <si>
    <t>2110405</t>
  </si>
  <si>
    <t xml:space="preserve">      草原生态修复治理</t>
  </si>
  <si>
    <t>21105</t>
  </si>
  <si>
    <t xml:space="preserve">    天然林保护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</si>
  <si>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</si>
  <si>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</si>
  <si>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</si>
  <si>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</si>
  <si>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</si>
  <si>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</si>
  <si>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2110599</t>
  </si>
  <si>
    <t xml:space="preserve">      其他天然林保护支出</t>
  </si>
  <si>
    <t>21110</t>
  </si>
  <si>
    <t xml:space="preserve">    能源节约利用(款)</t>
  </si>
  <si>
    <t>2111001</t>
  </si>
  <si>
    <t xml:space="preserve">      能源节能利用(项)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</si>
  <si>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</si>
  <si>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</si>
  <si>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</si>
  <si>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</si>
  <si>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</si>
  <si>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</si>
  <si>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</si>
  <si>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</si>
  <si>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</si>
  <si>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</si>
  <si>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</si>
  <si>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</si>
  <si>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</si>
  <si>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</si>
  <si>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</si>
  <si>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</si>
  <si>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</si>
  <si>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</si>
  <si>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</si>
  <si>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</si>
  <si>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</si>
  <si>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</si>
  <si>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</si>
  <si>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</si>
  <si>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</si>
  <si>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</si>
  <si>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</si>
  <si>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</si>
  <si>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</si>
  <si>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</si>
  <si>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</si>
  <si>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</si>
  <si>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</si>
  <si>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</si>
  <si>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</si>
  <si>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</si>
  <si>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</si>
  <si>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</si>
  <si>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</si>
  <si>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</si>
  <si>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</si>
  <si>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</si>
  <si>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2130103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</si>
  <si>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</si>
  <si>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</si>
  <si>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</si>
  <si>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</si>
  <si>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</si>
  <si>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</si>
  <si>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</si>
  <si>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</si>
  <si>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</si>
  <si>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</si>
  <si>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</si>
  <si>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</si>
  <si>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</si>
  <si>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>2130121</t>
  </si>
  <si>
    <t xml:space="preserve">      农业生产发展</t>
  </si>
  <si>
    <t>2130126</t>
  </si>
  <si>
    <t xml:space="preserve">      农业资源保护修复与利用</t>
  </si>
  <si>
    <t xml:space="preserve">      农产品加工与促销</t>
  </si>
  <si>
    <t xml:space="preserve">      渔业发展</t>
  </si>
  <si>
    <t>2130152</t>
  </si>
  <si>
    <t xml:space="preserve">      农田建设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</si>
  <si>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</si>
  <si>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</si>
  <si>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</si>
  <si>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</si>
  <si>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</si>
  <si>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</si>
  <si>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</si>
  <si>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森林资源管理</t>
  </si>
  <si>
    <t xml:space="preserve">      森林生态效益补偿</t>
  </si>
  <si>
    <t xml:space="preserve">      湿地保护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</si>
  <si>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</si>
  <si>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</si>
  <si>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</si>
  <si>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</si>
  <si>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</si>
  <si>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</si>
  <si>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</si>
  <si>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</si>
  <si>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水质监测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</si>
  <si>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</si>
  <si>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</si>
  <si>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</si>
  <si>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</si>
  <si>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</si>
  <si>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>2130333</t>
  </si>
  <si>
    <t xml:space="preserve">      信息管理</t>
  </si>
  <si>
    <t>2130399</t>
  </si>
  <si>
    <t xml:space="preserve">      其他水利支出</t>
  </si>
  <si>
    <t xml:space="preserve">   巩固脱贫衔接乡村振兴</t>
  </si>
  <si>
    <t>2130502</t>
  </si>
  <si>
    <t xml:space="preserve">      农村基础设施建设</t>
  </si>
  <si>
    <t>2130505</t>
  </si>
  <si>
    <t xml:space="preserve">      生产发展</t>
  </si>
  <si>
    <t>2130506</t>
  </si>
  <si>
    <t xml:space="preserve">      社会发展</t>
  </si>
  <si>
    <t xml:space="preserve">      其他扶贫支出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</si>
  <si>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</si>
  <si>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</si>
  <si>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</si>
  <si>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普惠金融发展支出</t>
  </si>
  <si>
    <t xml:space="preserve">      农业保险保费补贴</t>
  </si>
  <si>
    <t xml:space="preserve">      创业担保贷款贴息及奖补</t>
  </si>
  <si>
    <t>21309</t>
  </si>
  <si>
    <t xml:space="preserve">    目标价格补贴</t>
  </si>
  <si>
    <t>2130999</t>
  </si>
  <si>
    <t xml:space="preserve">      其他目标价格补贴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</si>
  <si>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</si>
  <si>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</si>
  <si>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</si>
  <si>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</si>
  <si>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>2140103</t>
  </si>
  <si>
    <t xml:space="preserve">      公路建设</t>
  </si>
  <si>
    <t xml:space="preserve">      公路养护</t>
  </si>
  <si>
    <t xml:space="preserve">      其他公路水路运输支出</t>
  </si>
  <si>
    <t>21406</t>
  </si>
  <si>
    <t xml:space="preserve">    车辆购置税支出</t>
  </si>
  <si>
    <t>2140601</t>
  </si>
  <si>
    <t xml:space="preserve">      车辆购置税用于公路等基础设施建设支出</t>
  </si>
  <si>
    <t>2140602</t>
  </si>
  <si>
    <t xml:space="preserve">      车辆购置税用于农村公路建设支出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</si>
  <si>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</si>
  <si>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</si>
  <si>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</si>
  <si>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</si>
  <si>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工业和信息产业监管</t>
  </si>
  <si>
    <t>2150517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</si>
  <si>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</si>
  <si>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</si>
  <si>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</si>
  <si>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</si>
  <si>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</si>
  <si>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</si>
  <si>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</si>
  <si>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</si>
  <si>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</si>
  <si>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</si>
  <si>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>2160218</t>
  </si>
  <si>
    <t xml:space="preserve">      民贸企业补贴</t>
  </si>
  <si>
    <t xml:space="preserve">      其他商业流通事务支出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</si>
  <si>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</si>
  <si>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</si>
  <si>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</si>
  <si>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</si>
  <si>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</si>
  <si>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</si>
  <si>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</si>
  <si>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</si>
  <si>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</si>
  <si>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</si>
  <si>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</si>
  <si>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</si>
  <si>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</si>
  <si>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</si>
  <si>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</si>
  <si>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>2200501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</si>
  <si>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</si>
  <si>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</si>
  <si>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</si>
  <si>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</si>
  <si>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</si>
  <si>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公共租赁住房</t>
  </si>
  <si>
    <t xml:space="preserve">      保障性住房租金补贴</t>
  </si>
  <si>
    <t xml:space="preserve">      老旧小区改造</t>
  </si>
  <si>
    <t>2210110</t>
  </si>
  <si>
    <t xml:space="preserve">      保障性租赁住房</t>
  </si>
  <si>
    <t xml:space="preserve">    住房改革支出</t>
  </si>
  <si>
    <t xml:space="preserve">      住房公积金</t>
  </si>
  <si>
    <t xml:space="preserve">  粮油物资储备支出</t>
  </si>
  <si>
    <t xml:space="preserve">    粮油物资事务</t>
  </si>
  <si>
    <t>2220199</t>
  </si>
  <si>
    <t xml:space="preserve">      其他粮油物资事务支出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</si>
  <si>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</si>
  <si>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</si>
  <si>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</si>
  <si>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</si>
  <si>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</si>
  <si>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</si>
  <si>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>2240104</t>
  </si>
  <si>
    <t xml:space="preserve">      灾害风险防治</t>
  </si>
  <si>
    <t xml:space="preserve">      安全监管</t>
  </si>
  <si>
    <t xml:space="preserve">      应急救援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</si>
  <si>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</si>
  <si>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</si>
  <si>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</si>
  <si>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</si>
  <si>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</si>
  <si>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</si>
  <si>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</si>
  <si>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</si>
  <si>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</si>
  <si>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</si>
  <si>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</si>
  <si>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其他灾害防治及应急管理支出</t>
  </si>
  <si>
    <t xml:space="preserve">  预备费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</si>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</sst>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8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name val="Times New Roman"/>
      <charset val="0"/>
    </font>
    <font>
      <sz val="11"/>
      <color indexed="8"/>
      <name val="Times New Roman"/>
      <charset val="0"/>
    </font>
    <font>
      <sz val="10"/>
      <name val="宋体"/>
      <charset val="134"/>
    </font>
    <font>
      <sz val="9"/>
      <name val="宋体"/>
      <charset val="134"/>
    </font>
    <font>
      <sz val="10"/>
      <name val="Times New Roman"/>
      <charset val="0"/>
    </font>
    <font>
      <b/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</cellStyleXfs>
  <cellXfs count="25">
    <xf numFmtId="0" fontId="0" fillId="0" borderId="0" xfId="0">
      <alignment vertical="center"/>
    </xf>
    <xf numFmtId="0" fontId="0" fillId="0" borderId="0" xfId="0" applyFill="1" applyBorder="1">
      <alignment vertical="center"/>
    </xf>
    <xf numFmtId="176" fontId="1" fillId="0" borderId="0" xfId="49" applyNumberFormat="1" applyFont="1" applyFill="1" applyBorder="1" applyAlignment="1">
      <alignment vertical="center" wrapText="1"/>
    </xf>
    <xf numFmtId="176" fontId="2" fillId="0" borderId="0" xfId="49" applyNumberFormat="1" applyFont="1" applyFill="1" applyBorder="1" applyAlignment="1">
      <alignment horizontal="center" vertical="center" wrapText="1"/>
    </xf>
    <xf numFmtId="49" fontId="1" fillId="0" borderId="0" xfId="49" applyNumberFormat="1" applyFont="1" applyFill="1" applyBorder="1" applyAlignment="1">
      <alignment horizontal="left" vertical="center" wrapText="1"/>
    </xf>
    <xf numFmtId="176" fontId="3" fillId="0" borderId="0" xfId="49" applyNumberFormat="1" applyFont="1" applyFill="1" applyBorder="1" applyAlignment="1">
      <alignment horizontal="center" vertical="center" wrapText="1"/>
    </xf>
    <xf numFmtId="176" fontId="4" fillId="0" borderId="0" xfId="49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4" fontId="10" fillId="0" borderId="1" xfId="0" applyNumberFormat="1" applyFont="1" applyFill="1" applyBorder="1" applyAlignment="1" applyProtection="1">
      <alignment horizontal="center" vertical="center"/>
    </xf>
    <xf numFmtId="177" fontId="11" fillId="0" borderId="1" xfId="3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3" fillId="0" borderId="1" xfId="0" applyFont="1" applyFill="1" applyBorder="1">
      <alignment vertical="center"/>
    </xf>
    <xf numFmtId="4" fontId="14" fillId="0" borderId="1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1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F489"/>
  <sheetViews>
    <sheetView tabSelected="1" view="pageBreakPreview" zoomScale="90" zoomScaleNormal="100" workbookViewId="0">
      <selection activeCell="B1" sqref="B1:F1"/>
    </sheetView>
  </sheetViews>
  <sheetFormatPr defaultColWidth="9" defaultRowHeight="14.25" outlineLevelCol="5"/>
  <cols>
    <col min="1" max="1" width="9" style="1"/>
    <col min="2" max="2" width="44" style="2" customWidth="1"/>
    <col min="3" max="3" width="17.875" style="2" customWidth="1"/>
    <col min="4" max="4" width="17.625" style="2" customWidth="1"/>
    <col min="5" max="5" width="12" style="2" customWidth="1"/>
    <col min="6" max="6" width="10.875" style="1" customWidth="1"/>
    <col min="7" max="16384" width="9" style="1"/>
  </cols>
  <sheetData>
    <row r="1" ht="22.5" customHeight="1" spans="2:6">
      <c r="B1" s="3" t="s">
        <v>0</v>
      </c>
      <c r="C1" s="3"/>
      <c r="D1" s="3"/>
      <c r="E1" s="3"/>
      <c r="F1" s="3"/>
    </row>
    <row r="2" ht="25.5" customHeight="1" spans="2:6">
      <c r="B2" s="4"/>
      <c r="C2" s="5"/>
      <c r="D2" s="5"/>
      <c r="E2" s="6" t="s">
        <v>1</v>
      </c>
      <c r="F2" s="6"/>
    </row>
    <row r="3" ht="19.7" customHeight="1" spans="1:6">
      <c r="A3" s="7" t="s">
        <v>2</v>
      </c>
      <c r="B3" s="7"/>
      <c r="C3" s="7" t="s">
        <v>3</v>
      </c>
      <c r="D3" s="8" t="s">
        <v>4</v>
      </c>
      <c r="E3" s="9" t="s">
        <v>5</v>
      </c>
      <c r="F3" s="10" t="s">
        <v>6</v>
      </c>
    </row>
    <row r="4" ht="19.7" customHeight="1" spans="1:6">
      <c r="A4" s="11" t="s">
        <v>7</v>
      </c>
      <c r="B4" s="7" t="s">
        <v>8</v>
      </c>
      <c r="C4" s="7"/>
      <c r="D4" s="8"/>
      <c r="E4" s="9"/>
      <c r="F4" s="10"/>
    </row>
    <row r="5" ht="19.7" customHeight="1" spans="1:6">
      <c r="A5" s="12">
        <v>201</v>
      </c>
      <c r="B5" s="13" t="s">
        <v>9</v>
      </c>
      <c r="C5" s="14">
        <f>C6+C14+C20+C28+C31+C37+C40+C42+C46+C49+C52+C54+C59+C62+C65+C69+C73+C77+C80+C86</f>
        <v>41106</v>
      </c>
      <c r="D5" s="14">
        <f>D6+D14+D20+D28+D31+D37+D40+D42+D46+D49+D52+D54+D59+D62+D65+D69+D73+D77+D80+D86</f>
        <v>32963</v>
      </c>
      <c r="E5" s="15">
        <f t="shared" ref="E5:E55" si="0">(D5/C5-1)*100%</f>
        <v>-0.198097601323408</v>
      </c>
      <c r="F5" s="16"/>
    </row>
    <row r="6" ht="19.7" customHeight="1" spans="1:6">
      <c r="A6" s="12">
        <v>20101</v>
      </c>
      <c r="B6" s="13" t="s">
        <v>10</v>
      </c>
      <c r="C6" s="17">
        <v>2246</v>
      </c>
      <c r="D6" s="14">
        <f>SUM(D7:D13)</f>
        <v>1613</v>
      </c>
      <c r="E6" s="15">
        <f t="shared" si="0"/>
        <v>-0.281834372217275</v>
      </c>
      <c r="F6" s="18"/>
    </row>
    <row r="7" ht="19.7" customHeight="1" spans="1:6">
      <c r="A7" s="12">
        <v>2010101</v>
      </c>
      <c r="B7" s="19" t="s">
        <v>11</v>
      </c>
      <c r="C7" s="17">
        <v>1778</v>
      </c>
      <c r="D7" s="14">
        <v>1200</v>
      </c>
      <c r="E7" s="15">
        <f t="shared" si="0"/>
        <v>-0.325084364454443</v>
      </c>
      <c r="F7" s="18"/>
    </row>
    <row r="8" ht="19.7" customHeight="1" spans="1:6">
      <c r="A8" s="12" t="s">
        <v>12</v>
      </c>
      <c r="B8" s="19" t="s">
        <v>13</v>
      </c>
      <c r="C8" s="17">
        <v>166</v>
      </c>
      <c r="D8" s="14">
        <v>150</v>
      </c>
      <c r="E8" s="15">
        <f t="shared" si="0"/>
        <v>-0.0963855421686747</v>
      </c>
      <c r="F8" s="18"/>
    </row>
    <row r="9" ht="19.7" customHeight="1" spans="1:6">
      <c r="A9" s="12" t="s">
        <v>14</v>
      </c>
      <c r="B9" s="19" t="s">
        <v>15</v>
      </c>
      <c r="C9" s="17">
        <v>28</v>
      </c>
      <c r="D9" s="14">
        <v>25</v>
      </c>
      <c r="E9" s="15">
        <f t="shared" si="0"/>
        <v>-0.107142857142857</v>
      </c>
      <c r="F9" s="18"/>
    </row>
    <row r="10" ht="19.7" customHeight="1" spans="1:6">
      <c r="A10" s="12" t="s">
        <v>16</v>
      </c>
      <c r="B10" s="19" t="s">
        <v>17</v>
      </c>
      <c r="C10" s="17">
        <v>70</v>
      </c>
      <c r="D10" s="14">
        <v>60</v>
      </c>
      <c r="E10" s="15">
        <f t="shared" si="0"/>
        <v>-0.142857142857143</v>
      </c>
      <c r="F10" s="18"/>
    </row>
    <row r="11" ht="18" customHeight="1" spans="1:6">
      <c r="A11" s="12" t="s">
        <v>18</v>
      </c>
      <c r="B11" s="19" t="s">
        <v>19</v>
      </c>
      <c r="C11" s="17">
        <v>16</v>
      </c>
      <c r="D11" s="14">
        <v>15</v>
      </c>
      <c r="E11" s="15">
        <f t="shared" si="0"/>
        <v>-0.0625</v>
      </c>
      <c r="F11" s="16"/>
    </row>
    <row r="12" ht="19.7" customHeight="1" spans="1:6">
      <c r="A12" s="12">
        <v>2010108</v>
      </c>
      <c r="B12" s="19" t="s">
        <v>20</v>
      </c>
      <c r="C12" s="17">
        <v>121</v>
      </c>
      <c r="D12" s="14">
        <v>98</v>
      </c>
      <c r="E12" s="15">
        <f t="shared" si="0"/>
        <v>-0.190082644628099</v>
      </c>
      <c r="F12" s="18"/>
    </row>
    <row r="13" ht="19.7" customHeight="1" spans="1:6">
      <c r="A13" s="12">
        <v>2010199</v>
      </c>
      <c r="B13" s="20" t="s">
        <v>21</v>
      </c>
      <c r="C13" s="17">
        <v>67</v>
      </c>
      <c r="D13" s="14">
        <v>65</v>
      </c>
      <c r="E13" s="15">
        <f t="shared" si="0"/>
        <v>-0.0298507462686567</v>
      </c>
      <c r="F13" s="18"/>
    </row>
    <row r="14" ht="19.7" customHeight="1" spans="1:6">
      <c r="A14" s="12">
        <v>20102</v>
      </c>
      <c r="B14" s="13" t="s">
        <v>22</v>
      </c>
      <c r="C14" s="17">
        <v>789</v>
      </c>
      <c r="D14" s="14">
        <v>700</v>
      </c>
      <c r="E14" s="15">
        <f t="shared" si="0"/>
        <v>-0.112801013941698</v>
      </c>
      <c r="F14" s="18"/>
    </row>
    <row r="15" ht="19.7" customHeight="1" spans="1:6">
      <c r="A15" s="12">
        <v>2010201</v>
      </c>
      <c r="B15" s="19" t="s">
        <v>11</v>
      </c>
      <c r="C15" s="17">
        <v>457</v>
      </c>
      <c r="D15" s="14">
        <v>450</v>
      </c>
      <c r="E15" s="15">
        <f t="shared" si="0"/>
        <v>-0.0153172866520788</v>
      </c>
      <c r="F15" s="18"/>
    </row>
    <row r="16" ht="19.7" customHeight="1" spans="1:6">
      <c r="A16" s="12" t="s">
        <v>23</v>
      </c>
      <c r="B16" s="19" t="s">
        <v>13</v>
      </c>
      <c r="C16" s="17">
        <v>186</v>
      </c>
      <c r="D16" s="14">
        <v>160</v>
      </c>
      <c r="E16" s="15">
        <f t="shared" si="0"/>
        <v>-0.139784946236559</v>
      </c>
      <c r="F16" s="18"/>
    </row>
    <row r="17" ht="19.7" customHeight="1" spans="1:6">
      <c r="A17" s="12" t="s">
        <v>24</v>
      </c>
      <c r="B17" s="19" t="s">
        <v>25</v>
      </c>
      <c r="C17" s="17">
        <v>43</v>
      </c>
      <c r="D17" s="14">
        <v>40</v>
      </c>
      <c r="E17" s="15">
        <f t="shared" si="0"/>
        <v>-0.0697674418604651</v>
      </c>
      <c r="F17" s="18"/>
    </row>
    <row r="18" ht="19.7" customHeight="1" spans="1:6">
      <c r="A18" s="12" t="s">
        <v>26</v>
      </c>
      <c r="B18" s="19" t="s">
        <v>27</v>
      </c>
      <c r="C18" s="17">
        <v>26</v>
      </c>
      <c r="D18" s="14">
        <v>20</v>
      </c>
      <c r="E18" s="15">
        <f t="shared" si="0"/>
        <v>-0.230769230769231</v>
      </c>
      <c r="F18" s="18"/>
    </row>
    <row r="19" ht="19.7" customHeight="1" spans="1:6">
      <c r="A19" s="12">
        <v>2010299</v>
      </c>
      <c r="B19" s="19" t="s">
        <v>28</v>
      </c>
      <c r="C19" s="17">
        <v>77</v>
      </c>
      <c r="D19" s="14">
        <v>30</v>
      </c>
      <c r="E19" s="15">
        <f t="shared" si="0"/>
        <v>-0.61038961038961</v>
      </c>
      <c r="F19" s="18"/>
    </row>
    <row r="20" ht="19.7" customHeight="1" spans="1:6">
      <c r="A20" s="12">
        <v>20103</v>
      </c>
      <c r="B20" s="13" t="s">
        <v>29</v>
      </c>
      <c r="C20" s="17">
        <v>19195</v>
      </c>
      <c r="D20" s="14">
        <f>SUM(D21:D27)</f>
        <v>10810</v>
      </c>
      <c r="E20" s="15">
        <f t="shared" si="0"/>
        <v>-0.436832508465746</v>
      </c>
      <c r="F20" s="18"/>
    </row>
    <row r="21" ht="19.7" customHeight="1" spans="1:6">
      <c r="A21" s="12">
        <v>2010301</v>
      </c>
      <c r="B21" s="19" t="s">
        <v>11</v>
      </c>
      <c r="C21" s="17">
        <v>12933</v>
      </c>
      <c r="D21" s="14">
        <v>7040</v>
      </c>
      <c r="E21" s="15">
        <f t="shared" si="0"/>
        <v>-0.455656073610145</v>
      </c>
      <c r="F21" s="18"/>
    </row>
    <row r="22" ht="19.7" customHeight="1" spans="1:6">
      <c r="A22" s="12" t="s">
        <v>30</v>
      </c>
      <c r="B22" s="19" t="s">
        <v>13</v>
      </c>
      <c r="C22" s="17">
        <v>6</v>
      </c>
      <c r="D22" s="14">
        <v>10</v>
      </c>
      <c r="E22" s="15">
        <f t="shared" si="0"/>
        <v>0.666666666666667</v>
      </c>
      <c r="F22" s="18"/>
    </row>
    <row r="23" ht="19.7" customHeight="1" spans="1:6">
      <c r="A23" s="12">
        <v>2010303</v>
      </c>
      <c r="B23" s="19" t="s">
        <v>15</v>
      </c>
      <c r="C23" s="17">
        <v>3127</v>
      </c>
      <c r="D23" s="14">
        <v>1000</v>
      </c>
      <c r="E23" s="15">
        <f t="shared" si="0"/>
        <v>-0.680204669011832</v>
      </c>
      <c r="F23" s="18"/>
    </row>
    <row r="24" ht="19.7" customHeight="1" spans="1:6">
      <c r="A24" s="12">
        <v>2010306</v>
      </c>
      <c r="B24" s="19" t="s">
        <v>31</v>
      </c>
      <c r="C24" s="17">
        <v>1397</v>
      </c>
      <c r="D24" s="14">
        <v>1200</v>
      </c>
      <c r="E24" s="15">
        <f t="shared" si="0"/>
        <v>-0.14101646385111</v>
      </c>
      <c r="F24" s="18"/>
    </row>
    <row r="25" ht="19.7" customHeight="1" spans="1:6">
      <c r="A25" s="12" t="s">
        <v>32</v>
      </c>
      <c r="B25" s="19" t="s">
        <v>33</v>
      </c>
      <c r="C25" s="17">
        <v>427</v>
      </c>
      <c r="D25" s="14">
        <v>500</v>
      </c>
      <c r="E25" s="15">
        <f t="shared" si="0"/>
        <v>0.17096018735363</v>
      </c>
      <c r="F25" s="18"/>
    </row>
    <row r="26" ht="19.7" customHeight="1" spans="1:6">
      <c r="A26" s="12">
        <v>2010350</v>
      </c>
      <c r="B26" s="19" t="s">
        <v>34</v>
      </c>
      <c r="C26" s="17">
        <v>586</v>
      </c>
      <c r="D26" s="14">
        <v>560</v>
      </c>
      <c r="E26" s="15">
        <f t="shared" si="0"/>
        <v>-0.0443686006825939</v>
      </c>
      <c r="F26" s="18"/>
    </row>
    <row r="27" ht="19.7" customHeight="1" spans="1:6">
      <c r="A27" s="12">
        <v>2010399</v>
      </c>
      <c r="B27" s="19" t="s">
        <v>35</v>
      </c>
      <c r="C27" s="17">
        <v>719</v>
      </c>
      <c r="D27" s="14">
        <v>500</v>
      </c>
      <c r="E27" s="15">
        <f t="shared" si="0"/>
        <v>-0.304589707927677</v>
      </c>
      <c r="F27" s="18"/>
    </row>
    <row r="28" ht="19.7" customHeight="1" spans="1:6">
      <c r="A28" s="12">
        <v>20104</v>
      </c>
      <c r="B28" s="13" t="s">
        <v>36</v>
      </c>
      <c r="C28" s="17">
        <v>1244</v>
      </c>
      <c r="D28" s="14">
        <v>1100</v>
      </c>
      <c r="E28" s="15">
        <f t="shared" si="0"/>
        <v>-0.115755627009646</v>
      </c>
      <c r="F28" s="18"/>
    </row>
    <row r="29" ht="19.7" customHeight="1" spans="1:6">
      <c r="A29" s="12">
        <v>2010401</v>
      </c>
      <c r="B29" s="19" t="s">
        <v>11</v>
      </c>
      <c r="C29" s="17">
        <v>603</v>
      </c>
      <c r="D29" s="14">
        <v>600</v>
      </c>
      <c r="E29" s="15">
        <f t="shared" si="0"/>
        <v>-0.00497512437810943</v>
      </c>
      <c r="F29" s="18"/>
    </row>
    <row r="30" ht="19.7" customHeight="1" spans="1:6">
      <c r="A30" s="12">
        <v>2010499</v>
      </c>
      <c r="B30" s="19" t="s">
        <v>37</v>
      </c>
      <c r="C30" s="17">
        <v>641</v>
      </c>
      <c r="D30" s="14">
        <v>500</v>
      </c>
      <c r="E30" s="15">
        <f t="shared" si="0"/>
        <v>-0.21996879875195</v>
      </c>
      <c r="F30" s="18"/>
    </row>
    <row r="31" ht="19.7" customHeight="1" spans="1:6">
      <c r="A31" s="12">
        <v>20105</v>
      </c>
      <c r="B31" s="13" t="s">
        <v>38</v>
      </c>
      <c r="C31" s="17">
        <v>542</v>
      </c>
      <c r="D31" s="14">
        <v>502</v>
      </c>
      <c r="E31" s="15">
        <f t="shared" si="0"/>
        <v>-0.0738007380073801</v>
      </c>
      <c r="F31" s="18"/>
    </row>
    <row r="32" ht="19.7" customHeight="1" spans="1:6">
      <c r="A32" s="12">
        <v>2010501</v>
      </c>
      <c r="B32" s="19" t="s">
        <v>11</v>
      </c>
      <c r="C32" s="17">
        <v>184</v>
      </c>
      <c r="D32" s="14">
        <v>180</v>
      </c>
      <c r="E32" s="15">
        <f t="shared" si="0"/>
        <v>-0.0217391304347826</v>
      </c>
      <c r="F32" s="18"/>
    </row>
    <row r="33" ht="19.7" customHeight="1" spans="1:6">
      <c r="A33" s="12" t="s">
        <v>39</v>
      </c>
      <c r="B33" s="19" t="s">
        <v>15</v>
      </c>
      <c r="C33" s="17">
        <v>2</v>
      </c>
      <c r="D33" s="14">
        <v>2</v>
      </c>
      <c r="E33" s="15">
        <f t="shared" si="0"/>
        <v>0</v>
      </c>
      <c r="F33" s="18"/>
    </row>
    <row r="34" ht="19.7" customHeight="1" spans="1:6">
      <c r="A34" s="12" t="s">
        <v>40</v>
      </c>
      <c r="B34" s="19" t="s">
        <v>41</v>
      </c>
      <c r="C34" s="17">
        <v>292</v>
      </c>
      <c r="D34" s="14">
        <v>260</v>
      </c>
      <c r="E34" s="15">
        <f t="shared" si="0"/>
        <v>-0.10958904109589</v>
      </c>
      <c r="F34" s="18"/>
    </row>
    <row r="35" ht="19.7" customHeight="1" spans="1:6">
      <c r="A35" s="12" t="s">
        <v>42</v>
      </c>
      <c r="B35" s="19" t="s">
        <v>43</v>
      </c>
      <c r="C35" s="17">
        <v>15</v>
      </c>
      <c r="D35" s="14">
        <v>10</v>
      </c>
      <c r="E35" s="15">
        <f t="shared" si="0"/>
        <v>-0.333333333333333</v>
      </c>
      <c r="F35" s="18"/>
    </row>
    <row r="36" ht="19.7" customHeight="1" spans="1:6">
      <c r="A36" s="12">
        <v>2010599</v>
      </c>
      <c r="B36" s="20" t="s">
        <v>44</v>
      </c>
      <c r="C36" s="17">
        <v>49</v>
      </c>
      <c r="D36" s="14">
        <v>50</v>
      </c>
      <c r="E36" s="15">
        <f t="shared" si="0"/>
        <v>0.0204081632653061</v>
      </c>
      <c r="F36" s="18"/>
    </row>
    <row r="37" ht="19.7" customHeight="1" spans="1:6">
      <c r="A37" s="12">
        <v>20106</v>
      </c>
      <c r="B37" s="13" t="s">
        <v>45</v>
      </c>
      <c r="C37" s="17">
        <v>3114</v>
      </c>
      <c r="D37" s="14">
        <v>2800</v>
      </c>
      <c r="E37" s="15">
        <f t="shared" si="0"/>
        <v>-0.100834938985228</v>
      </c>
      <c r="F37" s="18"/>
    </row>
    <row r="38" ht="19.7" customHeight="1" spans="1:6">
      <c r="A38" s="12">
        <v>2010601</v>
      </c>
      <c r="B38" s="19" t="s">
        <v>11</v>
      </c>
      <c r="C38" s="17">
        <v>1040</v>
      </c>
      <c r="D38" s="14">
        <v>800</v>
      </c>
      <c r="E38" s="15">
        <f t="shared" si="0"/>
        <v>-0.230769230769231</v>
      </c>
      <c r="F38" s="18"/>
    </row>
    <row r="39" ht="19.7" customHeight="1" spans="1:6">
      <c r="A39" s="12">
        <v>2010699</v>
      </c>
      <c r="B39" s="19" t="s">
        <v>46</v>
      </c>
      <c r="C39" s="17">
        <v>2074</v>
      </c>
      <c r="D39" s="14">
        <v>2000</v>
      </c>
      <c r="E39" s="15">
        <f t="shared" si="0"/>
        <v>-0.0356798457087754</v>
      </c>
      <c r="F39" s="18"/>
    </row>
    <row r="40" ht="19.7" customHeight="1" spans="1:6">
      <c r="A40" s="12">
        <v>20107</v>
      </c>
      <c r="B40" s="13" t="s">
        <v>47</v>
      </c>
      <c r="C40" s="17">
        <v>24</v>
      </c>
      <c r="D40" s="14">
        <v>1350</v>
      </c>
      <c r="E40" s="15">
        <f t="shared" si="0"/>
        <v>55.25</v>
      </c>
      <c r="F40" s="18"/>
    </row>
    <row r="41" ht="19.7" customHeight="1" spans="1:6">
      <c r="A41" s="12">
        <v>2010799</v>
      </c>
      <c r="B41" s="19" t="s">
        <v>48</v>
      </c>
      <c r="C41" s="17">
        <v>24</v>
      </c>
      <c r="D41" s="14">
        <v>1350</v>
      </c>
      <c r="E41" s="15">
        <f t="shared" si="0"/>
        <v>55.25</v>
      </c>
      <c r="F41" s="18"/>
    </row>
    <row r="42" ht="19.7" customHeight="1" spans="1:6">
      <c r="A42" s="12">
        <v>20108</v>
      </c>
      <c r="B42" s="13" t="s">
        <v>49</v>
      </c>
      <c r="C42" s="17">
        <v>582</v>
      </c>
      <c r="D42" s="14">
        <v>550</v>
      </c>
      <c r="E42" s="15">
        <f t="shared" si="0"/>
        <v>-0.0549828178694158</v>
      </c>
      <c r="F42" s="18"/>
    </row>
    <row r="43" ht="19.7" customHeight="1" spans="1:6">
      <c r="A43" s="12">
        <v>2010801</v>
      </c>
      <c r="B43" s="19" t="s">
        <v>11</v>
      </c>
      <c r="C43" s="17">
        <v>248</v>
      </c>
      <c r="D43" s="14">
        <v>240</v>
      </c>
      <c r="E43" s="15">
        <f t="shared" si="0"/>
        <v>-0.032258064516129</v>
      </c>
      <c r="F43" s="18"/>
    </row>
    <row r="44" ht="19.7" customHeight="1" spans="1:6">
      <c r="A44" s="12">
        <v>2010804</v>
      </c>
      <c r="B44" s="19" t="s">
        <v>50</v>
      </c>
      <c r="C44" s="17">
        <v>6</v>
      </c>
      <c r="D44" s="14">
        <v>10</v>
      </c>
      <c r="E44" s="15">
        <f t="shared" si="0"/>
        <v>0.666666666666667</v>
      </c>
      <c r="F44" s="18"/>
    </row>
    <row r="45" ht="19.7" customHeight="1" spans="1:6">
      <c r="A45" s="12">
        <v>2010899</v>
      </c>
      <c r="B45" s="20" t="s">
        <v>51</v>
      </c>
      <c r="C45" s="17">
        <v>328</v>
      </c>
      <c r="D45" s="14">
        <v>300</v>
      </c>
      <c r="E45" s="15">
        <f t="shared" si="0"/>
        <v>-0.0853658536585365</v>
      </c>
      <c r="F45" s="18"/>
    </row>
    <row r="46" ht="19.7" customHeight="1" spans="1:6">
      <c r="A46" s="12">
        <v>20111</v>
      </c>
      <c r="B46" s="13" t="s">
        <v>52</v>
      </c>
      <c r="C46" s="17">
        <v>2369</v>
      </c>
      <c r="D46" s="14">
        <v>2000</v>
      </c>
      <c r="E46" s="15">
        <f t="shared" si="0"/>
        <v>-0.155761924862811</v>
      </c>
      <c r="F46" s="18"/>
    </row>
    <row r="47" ht="19.7" customHeight="1" spans="1:6">
      <c r="A47" s="12">
        <v>2011101</v>
      </c>
      <c r="B47" s="19" t="s">
        <v>11</v>
      </c>
      <c r="C47" s="17">
        <v>1057</v>
      </c>
      <c r="D47" s="14">
        <v>800</v>
      </c>
      <c r="E47" s="15">
        <f t="shared" si="0"/>
        <v>-0.24314096499527</v>
      </c>
      <c r="F47" s="18"/>
    </row>
    <row r="48" ht="19.7" customHeight="1" spans="1:6">
      <c r="A48" s="12">
        <v>2011199</v>
      </c>
      <c r="B48" s="19" t="s">
        <v>53</v>
      </c>
      <c r="C48" s="17">
        <v>1312</v>
      </c>
      <c r="D48" s="14">
        <v>1200</v>
      </c>
      <c r="E48" s="15">
        <f t="shared" si="0"/>
        <v>-0.0853658536585365</v>
      </c>
      <c r="F48" s="18"/>
    </row>
    <row r="49" ht="19.7" customHeight="1" spans="1:6">
      <c r="A49" s="12">
        <v>20113</v>
      </c>
      <c r="B49" s="13" t="s">
        <v>54</v>
      </c>
      <c r="C49" s="17">
        <v>887</v>
      </c>
      <c r="D49" s="14">
        <v>800</v>
      </c>
      <c r="E49" s="15">
        <f t="shared" si="0"/>
        <v>-0.0980834272829764</v>
      </c>
      <c r="F49" s="18"/>
    </row>
    <row r="50" ht="19.7" customHeight="1" spans="1:6">
      <c r="A50" s="12">
        <v>2011301</v>
      </c>
      <c r="B50" s="19" t="s">
        <v>11</v>
      </c>
      <c r="C50" s="17">
        <v>246</v>
      </c>
      <c r="D50" s="14">
        <v>240</v>
      </c>
      <c r="E50" s="15">
        <f t="shared" si="0"/>
        <v>-0.024390243902439</v>
      </c>
      <c r="F50" s="18"/>
    </row>
    <row r="51" ht="19.7" customHeight="1" spans="1:6">
      <c r="A51" s="12">
        <v>2011399</v>
      </c>
      <c r="B51" s="20" t="s">
        <v>55</v>
      </c>
      <c r="C51" s="17">
        <v>641</v>
      </c>
      <c r="D51" s="14">
        <v>560</v>
      </c>
      <c r="E51" s="15">
        <f t="shared" si="0"/>
        <v>-0.126365054602184</v>
      </c>
      <c r="F51" s="18"/>
    </row>
    <row r="52" ht="19.7" customHeight="1" spans="1:6">
      <c r="A52" s="12">
        <v>20128</v>
      </c>
      <c r="B52" s="13" t="s">
        <v>56</v>
      </c>
      <c r="C52" s="17">
        <v>20</v>
      </c>
      <c r="D52" s="14">
        <v>18</v>
      </c>
      <c r="E52" s="15">
        <f t="shared" si="0"/>
        <v>-0.1</v>
      </c>
      <c r="F52" s="18"/>
    </row>
    <row r="53" ht="19.7" customHeight="1" spans="1:6">
      <c r="A53" s="12">
        <v>2012801</v>
      </c>
      <c r="B53" s="19" t="s">
        <v>11</v>
      </c>
      <c r="C53" s="17">
        <v>20</v>
      </c>
      <c r="D53" s="14">
        <v>18</v>
      </c>
      <c r="E53" s="15">
        <f t="shared" si="0"/>
        <v>-0.1</v>
      </c>
      <c r="F53" s="18"/>
    </row>
    <row r="54" ht="19.7" customHeight="1" spans="1:6">
      <c r="A54" s="12">
        <v>20129</v>
      </c>
      <c r="B54" s="13" t="s">
        <v>57</v>
      </c>
      <c r="C54" s="17">
        <v>2272</v>
      </c>
      <c r="D54" s="14">
        <v>1650</v>
      </c>
      <c r="E54" s="15">
        <f t="shared" si="0"/>
        <v>-0.273767605633803</v>
      </c>
      <c r="F54" s="18"/>
    </row>
    <row r="55" ht="19.7" customHeight="1" spans="1:6">
      <c r="A55" s="12">
        <v>2012901</v>
      </c>
      <c r="B55" s="19" t="s">
        <v>11</v>
      </c>
      <c r="C55" s="17">
        <v>1761</v>
      </c>
      <c r="D55" s="14">
        <v>1200</v>
      </c>
      <c r="E55" s="15">
        <f t="shared" si="0"/>
        <v>-0.318568994889267</v>
      </c>
      <c r="F55" s="18"/>
    </row>
    <row r="56" ht="19.7" customHeight="1" spans="1:6">
      <c r="A56" s="12" t="s">
        <v>58</v>
      </c>
      <c r="B56" s="19" t="s">
        <v>13</v>
      </c>
      <c r="C56" s="17">
        <v>6</v>
      </c>
      <c r="D56" s="14"/>
      <c r="E56" s="15"/>
      <c r="F56" s="18"/>
    </row>
    <row r="57" ht="19.7" customHeight="1" spans="1:6">
      <c r="A57" s="12" t="s">
        <v>59</v>
      </c>
      <c r="B57" s="19" t="s">
        <v>60</v>
      </c>
      <c r="C57" s="17">
        <v>153</v>
      </c>
      <c r="D57" s="14">
        <v>150</v>
      </c>
      <c r="E57" s="15">
        <f t="shared" ref="E57:E88" si="1">(D57/C57-1)*100%</f>
        <v>-0.0196078431372549</v>
      </c>
      <c r="F57" s="18"/>
    </row>
    <row r="58" ht="19.7" customHeight="1" spans="1:6">
      <c r="A58" s="12">
        <v>2012999</v>
      </c>
      <c r="B58" s="19" t="s">
        <v>61</v>
      </c>
      <c r="C58" s="17">
        <v>352</v>
      </c>
      <c r="D58" s="14">
        <v>300</v>
      </c>
      <c r="E58" s="15">
        <f t="shared" si="1"/>
        <v>-0.147727272727273</v>
      </c>
      <c r="F58" s="18"/>
    </row>
    <row r="59" ht="19.7" customHeight="1" spans="1:6">
      <c r="A59" s="12">
        <v>20131</v>
      </c>
      <c r="B59" s="13" t="s">
        <v>62</v>
      </c>
      <c r="C59" s="17">
        <v>917</v>
      </c>
      <c r="D59" s="14">
        <v>800</v>
      </c>
      <c r="E59" s="15">
        <f t="shared" si="1"/>
        <v>-0.127589967284624</v>
      </c>
      <c r="F59" s="18"/>
    </row>
    <row r="60" ht="19.7" customHeight="1" spans="1:6">
      <c r="A60" s="12">
        <v>2013101</v>
      </c>
      <c r="B60" s="19" t="s">
        <v>11</v>
      </c>
      <c r="C60" s="17">
        <v>521</v>
      </c>
      <c r="D60" s="14">
        <v>500</v>
      </c>
      <c r="E60" s="15">
        <f t="shared" si="1"/>
        <v>-0.0403071017274472</v>
      </c>
      <c r="F60" s="18"/>
    </row>
    <row r="61" ht="19.7" customHeight="1" spans="1:6">
      <c r="A61" s="12">
        <v>2013199</v>
      </c>
      <c r="B61" s="20" t="s">
        <v>63</v>
      </c>
      <c r="C61" s="17">
        <v>396</v>
      </c>
      <c r="D61" s="14">
        <v>300</v>
      </c>
      <c r="E61" s="15">
        <f t="shared" si="1"/>
        <v>-0.242424242424242</v>
      </c>
      <c r="F61" s="18"/>
    </row>
    <row r="62" ht="19.7" customHeight="1" spans="1:6">
      <c r="A62" s="12">
        <v>20132</v>
      </c>
      <c r="B62" s="13" t="s">
        <v>64</v>
      </c>
      <c r="C62" s="17">
        <v>832</v>
      </c>
      <c r="D62" s="14">
        <v>700</v>
      </c>
      <c r="E62" s="15">
        <f t="shared" si="1"/>
        <v>-0.158653846153846</v>
      </c>
      <c r="F62" s="18"/>
    </row>
    <row r="63" ht="19.7" customHeight="1" spans="1:6">
      <c r="A63" s="12">
        <v>2013201</v>
      </c>
      <c r="B63" s="19" t="s">
        <v>11</v>
      </c>
      <c r="C63" s="17">
        <v>424</v>
      </c>
      <c r="D63" s="14">
        <v>400</v>
      </c>
      <c r="E63" s="15">
        <f t="shared" si="1"/>
        <v>-0.0566037735849056</v>
      </c>
      <c r="F63" s="18"/>
    </row>
    <row r="64" ht="19.7" customHeight="1" spans="1:6">
      <c r="A64" s="12">
        <v>2013299</v>
      </c>
      <c r="B64" s="19" t="s">
        <v>65</v>
      </c>
      <c r="C64" s="17">
        <v>408</v>
      </c>
      <c r="D64" s="14">
        <v>300</v>
      </c>
      <c r="E64" s="15">
        <f t="shared" si="1"/>
        <v>-0.264705882352941</v>
      </c>
      <c r="F64" s="18"/>
    </row>
    <row r="65" ht="19.7" customHeight="1" spans="1:6">
      <c r="A65" s="12">
        <v>20133</v>
      </c>
      <c r="B65" s="13" t="s">
        <v>66</v>
      </c>
      <c r="C65" s="17">
        <v>1053</v>
      </c>
      <c r="D65" s="14">
        <v>800</v>
      </c>
      <c r="E65" s="15">
        <f t="shared" si="1"/>
        <v>-0.240265906932574</v>
      </c>
      <c r="F65" s="18"/>
    </row>
    <row r="66" ht="19.7" customHeight="1" spans="1:6">
      <c r="A66" s="12">
        <v>2013301</v>
      </c>
      <c r="B66" s="19" t="s">
        <v>11</v>
      </c>
      <c r="C66" s="17">
        <v>256</v>
      </c>
      <c r="D66" s="14">
        <v>200</v>
      </c>
      <c r="E66" s="15">
        <f t="shared" si="1"/>
        <v>-0.21875</v>
      </c>
      <c r="F66" s="18"/>
    </row>
    <row r="67" ht="19.7" customHeight="1" spans="1:6">
      <c r="A67" s="12" t="s">
        <v>67</v>
      </c>
      <c r="B67" s="19" t="s">
        <v>13</v>
      </c>
      <c r="C67" s="17">
        <v>133</v>
      </c>
      <c r="D67" s="14">
        <v>100</v>
      </c>
      <c r="E67" s="15">
        <f t="shared" si="1"/>
        <v>-0.24812030075188</v>
      </c>
      <c r="F67" s="18"/>
    </row>
    <row r="68" ht="19.7" customHeight="1" spans="1:6">
      <c r="A68" s="12">
        <v>2013399</v>
      </c>
      <c r="B68" s="19" t="s">
        <v>68</v>
      </c>
      <c r="C68" s="17">
        <v>664</v>
      </c>
      <c r="D68" s="14">
        <v>500</v>
      </c>
      <c r="E68" s="15">
        <f t="shared" si="1"/>
        <v>-0.246987951807229</v>
      </c>
      <c r="F68" s="18"/>
    </row>
    <row r="69" ht="19.7" customHeight="1" spans="1:6">
      <c r="A69" s="12">
        <v>20134</v>
      </c>
      <c r="B69" s="13" t="s">
        <v>69</v>
      </c>
      <c r="C69" s="17">
        <v>375</v>
      </c>
      <c r="D69" s="14">
        <v>350</v>
      </c>
      <c r="E69" s="15">
        <f t="shared" si="1"/>
        <v>-0.0666666666666667</v>
      </c>
      <c r="F69" s="18"/>
    </row>
    <row r="70" ht="19.7" customHeight="1" spans="1:6">
      <c r="A70" s="12">
        <v>2013401</v>
      </c>
      <c r="B70" s="19" t="s">
        <v>11</v>
      </c>
      <c r="C70" s="17">
        <v>201</v>
      </c>
      <c r="D70" s="14">
        <v>200</v>
      </c>
      <c r="E70" s="15">
        <f t="shared" si="1"/>
        <v>-0.00497512437810943</v>
      </c>
      <c r="F70" s="18"/>
    </row>
    <row r="71" ht="19.7" customHeight="1" spans="1:6">
      <c r="A71" s="12" t="s">
        <v>70</v>
      </c>
      <c r="B71" s="19" t="s">
        <v>71</v>
      </c>
      <c r="C71" s="17">
        <v>14</v>
      </c>
      <c r="D71" s="14">
        <v>10</v>
      </c>
      <c r="E71" s="15">
        <f t="shared" si="1"/>
        <v>-0.285714285714286</v>
      </c>
      <c r="F71" s="18"/>
    </row>
    <row r="72" ht="19.7" customHeight="1" spans="1:6">
      <c r="A72" s="12">
        <v>2013499</v>
      </c>
      <c r="B72" s="20" t="s">
        <v>72</v>
      </c>
      <c r="C72" s="17">
        <v>160</v>
      </c>
      <c r="D72" s="14">
        <v>140</v>
      </c>
      <c r="E72" s="15">
        <f t="shared" si="1"/>
        <v>-0.125</v>
      </c>
      <c r="F72" s="18"/>
    </row>
    <row r="73" ht="19.7" customHeight="1" spans="1:6">
      <c r="A73" s="12">
        <v>20136</v>
      </c>
      <c r="B73" s="13" t="s">
        <v>73</v>
      </c>
      <c r="C73" s="17">
        <v>1702</v>
      </c>
      <c r="D73" s="14">
        <v>1500</v>
      </c>
      <c r="E73" s="15">
        <f t="shared" si="1"/>
        <v>-0.118683901292597</v>
      </c>
      <c r="F73" s="18"/>
    </row>
    <row r="74" ht="19.7" customHeight="1" spans="1:6">
      <c r="A74" s="12">
        <v>2013601</v>
      </c>
      <c r="B74" s="19" t="s">
        <v>11</v>
      </c>
      <c r="C74" s="17">
        <v>275</v>
      </c>
      <c r="D74" s="14">
        <v>200</v>
      </c>
      <c r="E74" s="15">
        <f t="shared" si="1"/>
        <v>-0.272727272727273</v>
      </c>
      <c r="F74" s="18"/>
    </row>
    <row r="75" ht="19.7" customHeight="1" spans="1:6">
      <c r="A75" s="12">
        <v>2013650</v>
      </c>
      <c r="B75" s="19" t="s">
        <v>34</v>
      </c>
      <c r="C75" s="17">
        <v>300</v>
      </c>
      <c r="D75" s="14">
        <v>300</v>
      </c>
      <c r="E75" s="15">
        <f t="shared" si="1"/>
        <v>0</v>
      </c>
      <c r="F75" s="18"/>
    </row>
    <row r="76" ht="19.7" customHeight="1" spans="1:6">
      <c r="A76" s="12">
        <v>2013699</v>
      </c>
      <c r="B76" s="19" t="s">
        <v>74</v>
      </c>
      <c r="C76" s="17">
        <v>1127</v>
      </c>
      <c r="D76" s="14">
        <v>1000</v>
      </c>
      <c r="E76" s="15">
        <f t="shared" si="1"/>
        <v>-0.112688553682343</v>
      </c>
      <c r="F76" s="18"/>
    </row>
    <row r="77" ht="19.7" customHeight="1" spans="1:6">
      <c r="A77" s="12">
        <v>20137</v>
      </c>
      <c r="B77" s="13" t="s">
        <v>75</v>
      </c>
      <c r="C77" s="17">
        <v>124</v>
      </c>
      <c r="D77" s="14">
        <v>120</v>
      </c>
      <c r="E77" s="15">
        <f t="shared" si="1"/>
        <v>-0.032258064516129</v>
      </c>
      <c r="F77" s="18"/>
    </row>
    <row r="78" ht="19.7" customHeight="1" spans="1:6">
      <c r="A78" s="12">
        <v>2013701</v>
      </c>
      <c r="B78" s="20" t="s">
        <v>11</v>
      </c>
      <c r="C78" s="17">
        <v>58</v>
      </c>
      <c r="D78" s="14">
        <v>60</v>
      </c>
      <c r="E78" s="15">
        <f t="shared" si="1"/>
        <v>0.0344827586206897</v>
      </c>
      <c r="F78" s="18"/>
    </row>
    <row r="79" ht="19.7" customHeight="1" spans="1:6">
      <c r="A79" s="12">
        <v>2013799</v>
      </c>
      <c r="B79" s="20" t="s">
        <v>76</v>
      </c>
      <c r="C79" s="17">
        <v>66</v>
      </c>
      <c r="D79" s="14">
        <v>60</v>
      </c>
      <c r="E79" s="15">
        <f t="shared" si="1"/>
        <v>-0.0909090909090909</v>
      </c>
      <c r="F79" s="18"/>
    </row>
    <row r="80" ht="19.7" customHeight="1" spans="1:6">
      <c r="A80" s="12">
        <v>20138</v>
      </c>
      <c r="B80" s="13" t="s">
        <v>77</v>
      </c>
      <c r="C80" s="17">
        <v>2580</v>
      </c>
      <c r="D80" s="14">
        <v>2300</v>
      </c>
      <c r="E80" s="15">
        <f t="shared" si="1"/>
        <v>-0.108527131782946</v>
      </c>
      <c r="F80" s="18"/>
    </row>
    <row r="81" ht="19.7" customHeight="1" spans="1:6">
      <c r="A81" s="12">
        <v>2013801</v>
      </c>
      <c r="B81" s="20" t="s">
        <v>11</v>
      </c>
      <c r="C81" s="17">
        <v>1363</v>
      </c>
      <c r="D81" s="14">
        <v>1200</v>
      </c>
      <c r="E81" s="15">
        <f t="shared" si="1"/>
        <v>-0.119589141599413</v>
      </c>
      <c r="F81" s="18"/>
    </row>
    <row r="82" ht="19.7" customHeight="1" spans="1:6">
      <c r="A82" s="12">
        <v>2013804</v>
      </c>
      <c r="B82" s="20" t="s">
        <v>78</v>
      </c>
      <c r="C82" s="17">
        <v>394</v>
      </c>
      <c r="D82" s="14">
        <v>400</v>
      </c>
      <c r="E82" s="15">
        <f t="shared" si="1"/>
        <v>0.015228426395939</v>
      </c>
      <c r="F82" s="18"/>
    </row>
    <row r="83" ht="19.7" customHeight="1" spans="1:6">
      <c r="A83" s="12">
        <v>2013805</v>
      </c>
      <c r="B83" s="20" t="s">
        <v>79</v>
      </c>
      <c r="C83" s="17">
        <v>30</v>
      </c>
      <c r="D83" s="14">
        <v>30</v>
      </c>
      <c r="E83" s="15">
        <f t="shared" si="1"/>
        <v>0</v>
      </c>
      <c r="F83" s="18"/>
    </row>
    <row r="84" ht="19.7" customHeight="1" spans="1:6">
      <c r="A84" s="12">
        <v>2013816</v>
      </c>
      <c r="B84" s="20" t="s">
        <v>80</v>
      </c>
      <c r="C84" s="17">
        <v>131</v>
      </c>
      <c r="D84" s="14">
        <v>70</v>
      </c>
      <c r="E84" s="15">
        <f t="shared" si="1"/>
        <v>-0.465648854961832</v>
      </c>
      <c r="F84" s="18"/>
    </row>
    <row r="85" ht="19.7" customHeight="1" spans="1:6">
      <c r="A85" s="12">
        <v>2013899</v>
      </c>
      <c r="B85" s="20" t="s">
        <v>81</v>
      </c>
      <c r="C85" s="17">
        <v>662</v>
      </c>
      <c r="D85" s="14">
        <v>600</v>
      </c>
      <c r="E85" s="15">
        <f t="shared" si="1"/>
        <v>-0.0936555891238671</v>
      </c>
      <c r="F85" s="18"/>
    </row>
    <row r="86" ht="19.7" customHeight="1" spans="1:6">
      <c r="A86" s="12">
        <v>20199</v>
      </c>
      <c r="B86" s="13" t="s">
        <v>82</v>
      </c>
      <c r="C86" s="17">
        <v>239</v>
      </c>
      <c r="D86" s="14">
        <v>2500</v>
      </c>
      <c r="E86" s="15">
        <f t="shared" si="1"/>
        <v>9.46025104602511</v>
      </c>
      <c r="F86" s="18"/>
    </row>
    <row r="87" ht="19.7" customHeight="1" spans="1:6">
      <c r="A87" s="12">
        <v>2019999</v>
      </c>
      <c r="B87" s="19" t="s">
        <v>83</v>
      </c>
      <c r="C87" s="17">
        <v>239</v>
      </c>
      <c r="D87" s="14">
        <v>2500</v>
      </c>
      <c r="E87" s="15">
        <f t="shared" si="1"/>
        <v>9.46025104602511</v>
      </c>
      <c r="F87" s="18"/>
    </row>
    <row r="88" ht="19.7" customHeight="1" spans="1:6">
      <c r="A88" s="12">
        <v>203</v>
      </c>
      <c r="B88" s="13" t="s">
        <v>84</v>
      </c>
      <c r="C88" s="21">
        <f>SUM(C91,C95)</f>
        <v>601</v>
      </c>
      <c r="D88" s="14">
        <v>615</v>
      </c>
      <c r="E88" s="15">
        <f t="shared" si="1"/>
        <v>0.0232945091514143</v>
      </c>
      <c r="F88" s="18"/>
    </row>
    <row r="89" ht="19.7" customHeight="1" spans="1:6">
      <c r="A89" s="12">
        <v>20301</v>
      </c>
      <c r="B89" s="13" t="s">
        <v>85</v>
      </c>
      <c r="C89" s="21"/>
      <c r="D89" s="14">
        <v>480</v>
      </c>
      <c r="E89" s="15"/>
      <c r="F89" s="18"/>
    </row>
    <row r="90" ht="19.7" customHeight="1" spans="1:6">
      <c r="A90" s="12">
        <v>2030199</v>
      </c>
      <c r="B90" s="19" t="s">
        <v>86</v>
      </c>
      <c r="C90" s="21"/>
      <c r="D90" s="14">
        <v>480</v>
      </c>
      <c r="E90" s="15"/>
      <c r="F90" s="18"/>
    </row>
    <row r="91" ht="19.7" customHeight="1" spans="1:6">
      <c r="A91" s="12">
        <v>20306</v>
      </c>
      <c r="B91" s="13" t="s">
        <v>87</v>
      </c>
      <c r="C91" s="17">
        <v>120</v>
      </c>
      <c r="D91" s="14">
        <v>115</v>
      </c>
      <c r="E91" s="15">
        <f t="shared" ref="E91:E93" si="2">(D91/C91-1)*100%</f>
        <v>-0.0416666666666666</v>
      </c>
      <c r="F91" s="18"/>
    </row>
    <row r="92" ht="19.7" customHeight="1" spans="1:6">
      <c r="A92" s="12">
        <v>2030603</v>
      </c>
      <c r="B92" s="19" t="s">
        <v>88</v>
      </c>
      <c r="C92" s="17">
        <v>35</v>
      </c>
      <c r="D92" s="14">
        <v>35</v>
      </c>
      <c r="E92" s="15">
        <f t="shared" si="2"/>
        <v>0</v>
      </c>
      <c r="F92" s="18"/>
    </row>
    <row r="93" ht="19.7" customHeight="1" spans="1:6">
      <c r="A93" s="12">
        <v>2030607</v>
      </c>
      <c r="B93" s="19" t="s">
        <v>89</v>
      </c>
      <c r="C93" s="17">
        <v>80</v>
      </c>
      <c r="D93" s="14">
        <v>80</v>
      </c>
      <c r="E93" s="15">
        <f t="shared" si="2"/>
        <v>0</v>
      </c>
      <c r="F93" s="18"/>
    </row>
    <row r="94" ht="19.7" customHeight="1" spans="1:6">
      <c r="A94" s="12" t="s">
        <v>90</v>
      </c>
      <c r="B94" s="19" t="s">
        <v>91</v>
      </c>
      <c r="C94" s="17">
        <v>5</v>
      </c>
      <c r="D94" s="14"/>
      <c r="E94" s="15"/>
      <c r="F94" s="18"/>
    </row>
    <row r="95" ht="19.7" customHeight="1" spans="1:6">
      <c r="A95" s="12">
        <v>20399</v>
      </c>
      <c r="B95" s="13" t="s">
        <v>92</v>
      </c>
      <c r="C95" s="17">
        <v>481</v>
      </c>
      <c r="D95" s="14">
        <v>20</v>
      </c>
      <c r="E95" s="15">
        <f t="shared" ref="E95:E158" si="3">(D95/C95-1)*100%</f>
        <v>-0.958419958419958</v>
      </c>
      <c r="F95" s="18"/>
    </row>
    <row r="96" ht="19.7" customHeight="1" spans="1:6">
      <c r="A96" s="12">
        <v>2039999</v>
      </c>
      <c r="B96" s="19" t="s">
        <v>93</v>
      </c>
      <c r="C96" s="17">
        <v>481</v>
      </c>
      <c r="D96" s="14">
        <v>20</v>
      </c>
      <c r="E96" s="15">
        <f t="shared" si="3"/>
        <v>-0.958419958419958</v>
      </c>
      <c r="F96" s="18"/>
    </row>
    <row r="97" ht="19.7" customHeight="1" spans="1:6">
      <c r="A97" s="12">
        <v>204</v>
      </c>
      <c r="B97" s="13" t="s">
        <v>94</v>
      </c>
      <c r="C97" s="14">
        <f>C98+C100+C105+C107+C109+C117</f>
        <v>27695</v>
      </c>
      <c r="D97" s="14">
        <f>D98+D100+D105+D107+D109+D117</f>
        <v>16852</v>
      </c>
      <c r="E97" s="15">
        <f t="shared" si="3"/>
        <v>-0.391514713847265</v>
      </c>
      <c r="F97" s="18"/>
    </row>
    <row r="98" ht="19.7" customHeight="1" spans="1:6">
      <c r="A98" s="12">
        <v>20401</v>
      </c>
      <c r="B98" s="13" t="s">
        <v>95</v>
      </c>
      <c r="C98" s="17">
        <v>1213</v>
      </c>
      <c r="D98" s="14">
        <v>500</v>
      </c>
      <c r="E98" s="15">
        <f t="shared" si="3"/>
        <v>-0.587798845836768</v>
      </c>
      <c r="F98" s="18"/>
    </row>
    <row r="99" ht="19.7" customHeight="1" spans="1:6">
      <c r="A99" s="12">
        <v>2040199</v>
      </c>
      <c r="B99" s="19" t="s">
        <v>96</v>
      </c>
      <c r="C99" s="17">
        <v>1213</v>
      </c>
      <c r="D99" s="14">
        <v>500</v>
      </c>
      <c r="E99" s="15">
        <f t="shared" si="3"/>
        <v>-0.587798845836768</v>
      </c>
      <c r="F99" s="18"/>
    </row>
    <row r="100" ht="19.7" customHeight="1" spans="1:6">
      <c r="A100" s="12">
        <v>20402</v>
      </c>
      <c r="B100" s="13" t="s">
        <v>97</v>
      </c>
      <c r="C100" s="17">
        <v>23059</v>
      </c>
      <c r="D100" s="14">
        <f>SUM(D101:D104)</f>
        <v>13866</v>
      </c>
      <c r="E100" s="15">
        <f t="shared" si="3"/>
        <v>-0.39867296933952</v>
      </c>
      <c r="F100" s="18"/>
    </row>
    <row r="101" ht="19.7" customHeight="1" spans="1:6">
      <c r="A101" s="12">
        <v>2040201</v>
      </c>
      <c r="B101" s="19" t="s">
        <v>11</v>
      </c>
      <c r="C101" s="17">
        <v>5673</v>
      </c>
      <c r="D101" s="14">
        <v>5200</v>
      </c>
      <c r="E101" s="15">
        <f t="shared" si="3"/>
        <v>-0.0833774017274811</v>
      </c>
      <c r="F101" s="18"/>
    </row>
    <row r="102" ht="19.7" customHeight="1" spans="1:6">
      <c r="A102" s="12">
        <v>2040219</v>
      </c>
      <c r="B102" s="19" t="s">
        <v>98</v>
      </c>
      <c r="C102" s="17">
        <v>1500</v>
      </c>
      <c r="D102" s="14">
        <v>1500</v>
      </c>
      <c r="E102" s="15">
        <f t="shared" si="3"/>
        <v>0</v>
      </c>
      <c r="F102" s="18"/>
    </row>
    <row r="103" ht="19.7" customHeight="1" spans="1:6">
      <c r="A103" s="12">
        <v>2040250</v>
      </c>
      <c r="B103" s="19" t="s">
        <v>34</v>
      </c>
      <c r="C103" s="17">
        <v>244</v>
      </c>
      <c r="D103" s="14">
        <v>200</v>
      </c>
      <c r="E103" s="15">
        <f t="shared" si="3"/>
        <v>-0.180327868852459</v>
      </c>
      <c r="F103" s="18"/>
    </row>
    <row r="104" ht="19.7" customHeight="1" spans="1:6">
      <c r="A104" s="12">
        <v>2040299</v>
      </c>
      <c r="B104" s="19" t="s">
        <v>99</v>
      </c>
      <c r="C104" s="17">
        <v>15642</v>
      </c>
      <c r="D104" s="14">
        <v>6966</v>
      </c>
      <c r="E104" s="15">
        <f t="shared" si="3"/>
        <v>-0.554660529344074</v>
      </c>
      <c r="F104" s="18"/>
    </row>
    <row r="105" ht="19.7" customHeight="1" spans="1:6">
      <c r="A105" s="12">
        <v>20404</v>
      </c>
      <c r="B105" s="13" t="s">
        <v>100</v>
      </c>
      <c r="C105" s="17">
        <v>24</v>
      </c>
      <c r="D105" s="14">
        <v>25</v>
      </c>
      <c r="E105" s="15">
        <f t="shared" si="3"/>
        <v>0.0416666666666667</v>
      </c>
      <c r="F105" s="18"/>
    </row>
    <row r="106" ht="19.7" customHeight="1" spans="1:6">
      <c r="A106" s="12">
        <v>2040499</v>
      </c>
      <c r="B106" s="19" t="s">
        <v>101</v>
      </c>
      <c r="C106" s="17">
        <v>24</v>
      </c>
      <c r="D106" s="14">
        <v>25</v>
      </c>
      <c r="E106" s="15">
        <f t="shared" si="3"/>
        <v>0.0416666666666667</v>
      </c>
      <c r="F106" s="18"/>
    </row>
    <row r="107" ht="19.7" customHeight="1" spans="1:6">
      <c r="A107" s="12">
        <v>20405</v>
      </c>
      <c r="B107" s="13" t="s">
        <v>102</v>
      </c>
      <c r="C107" s="17">
        <v>12</v>
      </c>
      <c r="D107" s="14">
        <v>10</v>
      </c>
      <c r="E107" s="15">
        <f t="shared" si="3"/>
        <v>-0.166666666666667</v>
      </c>
      <c r="F107" s="18"/>
    </row>
    <row r="108" ht="19.7" customHeight="1" spans="1:6">
      <c r="A108" s="12">
        <v>2040499</v>
      </c>
      <c r="B108" s="19" t="s">
        <v>103</v>
      </c>
      <c r="C108" s="17">
        <v>12</v>
      </c>
      <c r="D108" s="14">
        <v>10</v>
      </c>
      <c r="E108" s="15">
        <f t="shared" si="3"/>
        <v>-0.166666666666667</v>
      </c>
      <c r="F108" s="18"/>
    </row>
    <row r="109" ht="19.7" customHeight="1" spans="1:6">
      <c r="A109" s="12">
        <v>20406</v>
      </c>
      <c r="B109" s="13" t="s">
        <v>104</v>
      </c>
      <c r="C109" s="17">
        <v>1458</v>
      </c>
      <c r="D109" s="14">
        <v>1451</v>
      </c>
      <c r="E109" s="15">
        <f t="shared" si="3"/>
        <v>-0.00480109739368995</v>
      </c>
      <c r="F109" s="18"/>
    </row>
    <row r="110" ht="19.7" customHeight="1" spans="1:6">
      <c r="A110" s="12">
        <v>2040601</v>
      </c>
      <c r="B110" s="19" t="s">
        <v>11</v>
      </c>
      <c r="C110" s="17">
        <v>644</v>
      </c>
      <c r="D110" s="14">
        <v>650</v>
      </c>
      <c r="E110" s="15">
        <f t="shared" si="3"/>
        <v>0.00931677018633548</v>
      </c>
      <c r="F110" s="18"/>
    </row>
    <row r="111" ht="19.7" customHeight="1" spans="1:6">
      <c r="A111" s="12" t="s">
        <v>105</v>
      </c>
      <c r="B111" s="19" t="s">
        <v>106</v>
      </c>
      <c r="C111" s="17">
        <v>109</v>
      </c>
      <c r="D111" s="14">
        <v>105</v>
      </c>
      <c r="E111" s="15">
        <f t="shared" si="3"/>
        <v>-0.036697247706422</v>
      </c>
      <c r="F111" s="18"/>
    </row>
    <row r="112" ht="19.7" customHeight="1" spans="1:6">
      <c r="A112" s="12" t="s">
        <v>107</v>
      </c>
      <c r="B112" s="19" t="s">
        <v>108</v>
      </c>
      <c r="C112" s="17">
        <v>10</v>
      </c>
      <c r="D112" s="14">
        <v>10</v>
      </c>
      <c r="E112" s="15">
        <f t="shared" si="3"/>
        <v>0</v>
      </c>
      <c r="F112" s="18"/>
    </row>
    <row r="113" ht="19.7" customHeight="1" spans="1:6">
      <c r="A113" s="12" t="s">
        <v>109</v>
      </c>
      <c r="B113" s="19" t="s">
        <v>110</v>
      </c>
      <c r="C113" s="17">
        <v>8</v>
      </c>
      <c r="D113" s="14">
        <v>8</v>
      </c>
      <c r="E113" s="15">
        <f t="shared" si="3"/>
        <v>0</v>
      </c>
      <c r="F113" s="18"/>
    </row>
    <row r="114" ht="19.7" customHeight="1" spans="1:6">
      <c r="A114" s="12">
        <v>2040610</v>
      </c>
      <c r="B114" s="19" t="s">
        <v>111</v>
      </c>
      <c r="C114" s="17">
        <v>53</v>
      </c>
      <c r="D114" s="14">
        <v>50</v>
      </c>
      <c r="E114" s="15">
        <f t="shared" si="3"/>
        <v>-0.0566037735849056</v>
      </c>
      <c r="F114" s="18"/>
    </row>
    <row r="115" ht="19.7" customHeight="1" spans="1:6">
      <c r="A115" s="12" t="s">
        <v>109</v>
      </c>
      <c r="B115" s="19" t="s">
        <v>110</v>
      </c>
      <c r="C115" s="17">
        <v>6</v>
      </c>
      <c r="D115" s="14">
        <v>8</v>
      </c>
      <c r="E115" s="15">
        <f t="shared" si="3"/>
        <v>0.333333333333333</v>
      </c>
      <c r="F115" s="18"/>
    </row>
    <row r="116" ht="19.7" customHeight="1" spans="1:6">
      <c r="A116" s="12">
        <v>2040699</v>
      </c>
      <c r="B116" s="19" t="s">
        <v>112</v>
      </c>
      <c r="C116" s="17">
        <v>628</v>
      </c>
      <c r="D116" s="14">
        <v>620</v>
      </c>
      <c r="E116" s="15">
        <f t="shared" si="3"/>
        <v>-0.0127388535031847</v>
      </c>
      <c r="F116" s="18"/>
    </row>
    <row r="117" ht="19.7" customHeight="1" spans="1:6">
      <c r="A117" s="12">
        <v>20499</v>
      </c>
      <c r="B117" s="13" t="s">
        <v>113</v>
      </c>
      <c r="C117" s="17">
        <v>1929</v>
      </c>
      <c r="D117" s="14">
        <v>1000</v>
      </c>
      <c r="E117" s="15">
        <f t="shared" si="3"/>
        <v>-0.481596682218766</v>
      </c>
      <c r="F117" s="18"/>
    </row>
    <row r="118" ht="19.7" customHeight="1" spans="1:6">
      <c r="A118" s="12">
        <v>2049999</v>
      </c>
      <c r="B118" s="19" t="s">
        <v>114</v>
      </c>
      <c r="C118" s="17">
        <v>1929</v>
      </c>
      <c r="D118" s="14">
        <v>1000</v>
      </c>
      <c r="E118" s="15">
        <f t="shared" si="3"/>
        <v>-0.481596682218766</v>
      </c>
      <c r="F118" s="18"/>
    </row>
    <row r="119" ht="19.7" customHeight="1" spans="1:6">
      <c r="A119" s="12" t="s">
        <v>115</v>
      </c>
      <c r="B119" s="13" t="s">
        <v>116</v>
      </c>
      <c r="C119" s="14">
        <f>C120+C125+C131+C134+C136+C142+C139</f>
        <v>181560</v>
      </c>
      <c r="D119" s="14">
        <f>D120+D125+D131+D134+D136+D142+D139</f>
        <v>184181</v>
      </c>
      <c r="E119" s="15">
        <f t="shared" si="3"/>
        <v>0.0144359991187486</v>
      </c>
      <c r="F119" s="18"/>
    </row>
    <row r="120" ht="19.7" customHeight="1" spans="1:6">
      <c r="A120" s="12" t="s">
        <v>117</v>
      </c>
      <c r="B120" s="13" t="s">
        <v>118</v>
      </c>
      <c r="C120" s="17">
        <v>648</v>
      </c>
      <c r="D120" s="14">
        <v>1231</v>
      </c>
      <c r="E120" s="15">
        <f t="shared" si="3"/>
        <v>0.899691358024691</v>
      </c>
      <c r="F120" s="18"/>
    </row>
    <row r="121" ht="19.7" customHeight="1" spans="1:6">
      <c r="A121" s="12" t="s">
        <v>119</v>
      </c>
      <c r="B121" s="19" t="s">
        <v>11</v>
      </c>
      <c r="C121" s="17">
        <v>228</v>
      </c>
      <c r="D121" s="14">
        <v>230</v>
      </c>
      <c r="E121" s="15">
        <f t="shared" si="3"/>
        <v>0.00877192982456143</v>
      </c>
      <c r="F121" s="18"/>
    </row>
    <row r="122" ht="19.7" customHeight="1" spans="1:6">
      <c r="A122" s="12" t="s">
        <v>120</v>
      </c>
      <c r="B122" s="19" t="s">
        <v>13</v>
      </c>
      <c r="C122" s="17">
        <v>197</v>
      </c>
      <c r="D122" s="14">
        <v>800</v>
      </c>
      <c r="E122" s="15">
        <f t="shared" si="3"/>
        <v>3.06091370558376</v>
      </c>
      <c r="F122" s="18"/>
    </row>
    <row r="123" ht="19.7" customHeight="1" spans="1:6">
      <c r="A123" s="12" t="s">
        <v>121</v>
      </c>
      <c r="B123" s="19" t="s">
        <v>15</v>
      </c>
      <c r="C123" s="17">
        <v>1</v>
      </c>
      <c r="D123" s="14">
        <v>1</v>
      </c>
      <c r="E123" s="15">
        <f t="shared" si="3"/>
        <v>0</v>
      </c>
      <c r="F123" s="18"/>
    </row>
    <row r="124" ht="19.7" customHeight="1" spans="1:6">
      <c r="A124" s="12" t="s">
        <v>122</v>
      </c>
      <c r="B124" s="19" t="s">
        <v>123</v>
      </c>
      <c r="C124" s="17">
        <v>222</v>
      </c>
      <c r="D124" s="14">
        <v>200</v>
      </c>
      <c r="E124" s="15">
        <f t="shared" si="3"/>
        <v>-0.0990990990990991</v>
      </c>
      <c r="F124" s="18"/>
    </row>
    <row r="125" ht="19.7" customHeight="1" spans="1:6">
      <c r="A125" s="12">
        <v>20502</v>
      </c>
      <c r="B125" s="13" t="s">
        <v>124</v>
      </c>
      <c r="C125" s="21">
        <f>SUM(C126:C130)</f>
        <v>171967</v>
      </c>
      <c r="D125" s="21">
        <f>SUM(D126:D130)</f>
        <v>176020</v>
      </c>
      <c r="E125" s="15">
        <f t="shared" si="3"/>
        <v>0.0235684753470142</v>
      </c>
      <c r="F125" s="18"/>
    </row>
    <row r="126" ht="19.7" customHeight="1" spans="1:6">
      <c r="A126" s="12" t="s">
        <v>125</v>
      </c>
      <c r="B126" s="19" t="s">
        <v>126</v>
      </c>
      <c r="C126" s="17">
        <v>18225</v>
      </c>
      <c r="D126" s="14">
        <v>25000</v>
      </c>
      <c r="E126" s="15">
        <f t="shared" si="3"/>
        <v>0.371742112482853</v>
      </c>
      <c r="F126" s="18"/>
    </row>
    <row r="127" ht="19.7" customHeight="1" spans="1:6">
      <c r="A127" s="12" t="s">
        <v>127</v>
      </c>
      <c r="B127" s="19" t="s">
        <v>128</v>
      </c>
      <c r="C127" s="17">
        <v>80547</v>
      </c>
      <c r="D127" s="14">
        <v>81000</v>
      </c>
      <c r="E127" s="15">
        <f t="shared" si="3"/>
        <v>0.00562404558829011</v>
      </c>
      <c r="F127" s="18"/>
    </row>
    <row r="128" ht="19.7" customHeight="1" spans="1:6">
      <c r="A128" s="12" t="s">
        <v>129</v>
      </c>
      <c r="B128" s="19" t="s">
        <v>130</v>
      </c>
      <c r="C128" s="17">
        <v>53431</v>
      </c>
      <c r="D128" s="14">
        <v>50000</v>
      </c>
      <c r="E128" s="15">
        <f t="shared" si="3"/>
        <v>-0.0642136587374371</v>
      </c>
      <c r="F128" s="18"/>
    </row>
    <row r="129" s="1" customFormat="1" ht="19.7" customHeight="1" spans="1:6">
      <c r="A129" s="12" t="s">
        <v>131</v>
      </c>
      <c r="B129" s="19" t="s">
        <v>132</v>
      </c>
      <c r="C129" s="17">
        <v>19748</v>
      </c>
      <c r="D129" s="14">
        <v>20000</v>
      </c>
      <c r="E129" s="15">
        <f t="shared" si="3"/>
        <v>0.01276078590237</v>
      </c>
      <c r="F129" s="18"/>
    </row>
    <row r="130" ht="19.7" customHeight="1" spans="1:6">
      <c r="A130" s="12">
        <v>2050299</v>
      </c>
      <c r="B130" s="19" t="s">
        <v>133</v>
      </c>
      <c r="C130" s="17">
        <v>16</v>
      </c>
      <c r="D130" s="14">
        <v>20</v>
      </c>
      <c r="E130" s="15">
        <f t="shared" si="3"/>
        <v>0.25</v>
      </c>
      <c r="F130" s="18"/>
    </row>
    <row r="131" ht="19.7" customHeight="1" spans="1:6">
      <c r="A131" s="12">
        <v>20503</v>
      </c>
      <c r="B131" s="13" t="s">
        <v>134</v>
      </c>
      <c r="C131" s="17">
        <v>4688</v>
      </c>
      <c r="D131" s="14">
        <v>4500</v>
      </c>
      <c r="E131" s="15">
        <f t="shared" si="3"/>
        <v>-0.0401023890784983</v>
      </c>
      <c r="F131" s="18"/>
    </row>
    <row r="132" ht="19.7" customHeight="1" spans="1:6">
      <c r="A132" s="12" t="s">
        <v>135</v>
      </c>
      <c r="B132" s="20" t="s">
        <v>136</v>
      </c>
      <c r="C132" s="17">
        <v>4585</v>
      </c>
      <c r="D132" s="14">
        <v>4400</v>
      </c>
      <c r="E132" s="15">
        <f t="shared" si="3"/>
        <v>-0.0403489640130862</v>
      </c>
      <c r="F132" s="18"/>
    </row>
    <row r="133" ht="19.7" customHeight="1" spans="1:6">
      <c r="A133" s="12" t="s">
        <v>137</v>
      </c>
      <c r="B133" s="20" t="s">
        <v>138</v>
      </c>
      <c r="C133" s="17">
        <v>103</v>
      </c>
      <c r="D133" s="14">
        <v>100</v>
      </c>
      <c r="E133" s="15">
        <f t="shared" si="3"/>
        <v>-0.029126213592233</v>
      </c>
      <c r="F133" s="18"/>
    </row>
    <row r="134" ht="19.7" customHeight="1" spans="1:6">
      <c r="A134" s="12" t="s">
        <v>139</v>
      </c>
      <c r="B134" s="13" t="s">
        <v>140</v>
      </c>
      <c r="C134" s="17">
        <v>478</v>
      </c>
      <c r="D134" s="14">
        <v>500</v>
      </c>
      <c r="E134" s="15">
        <f t="shared" si="3"/>
        <v>0.0460251046025104</v>
      </c>
      <c r="F134" s="18"/>
    </row>
    <row r="135" ht="19.7" customHeight="1" spans="1:6">
      <c r="A135" s="12" t="s">
        <v>141</v>
      </c>
      <c r="B135" s="19" t="s">
        <v>142</v>
      </c>
      <c r="C135" s="17">
        <v>478</v>
      </c>
      <c r="D135" s="14">
        <v>500</v>
      </c>
      <c r="E135" s="15">
        <f t="shared" si="3"/>
        <v>0.0460251046025104</v>
      </c>
      <c r="F135" s="18"/>
    </row>
    <row r="136" ht="19.7" customHeight="1" spans="1:6">
      <c r="A136" s="12">
        <v>20508</v>
      </c>
      <c r="B136" s="13" t="s">
        <v>143</v>
      </c>
      <c r="C136" s="17">
        <v>452</v>
      </c>
      <c r="D136" s="14">
        <v>420</v>
      </c>
      <c r="E136" s="15">
        <f t="shared" si="3"/>
        <v>-0.0707964601769911</v>
      </c>
      <c r="F136" s="18"/>
    </row>
    <row r="137" ht="19.7" customHeight="1" spans="1:6">
      <c r="A137" s="12" t="s">
        <v>144</v>
      </c>
      <c r="B137" s="19" t="s">
        <v>145</v>
      </c>
      <c r="C137" s="17">
        <v>29</v>
      </c>
      <c r="D137" s="14">
        <v>20</v>
      </c>
      <c r="E137" s="15">
        <f t="shared" si="3"/>
        <v>-0.310344827586207</v>
      </c>
      <c r="F137" s="18"/>
    </row>
    <row r="138" ht="19.7" customHeight="1" spans="1:6">
      <c r="A138" s="12">
        <v>2050802</v>
      </c>
      <c r="B138" s="20" t="s">
        <v>146</v>
      </c>
      <c r="C138" s="17">
        <v>423</v>
      </c>
      <c r="D138" s="14">
        <v>400</v>
      </c>
      <c r="E138" s="15">
        <f t="shared" si="3"/>
        <v>-0.0543735224586288</v>
      </c>
      <c r="F138" s="18"/>
    </row>
    <row r="139" ht="19.7" customHeight="1" spans="1:6">
      <c r="A139" s="12">
        <v>20509</v>
      </c>
      <c r="B139" s="22" t="s">
        <v>147</v>
      </c>
      <c r="C139" s="17">
        <v>3326</v>
      </c>
      <c r="D139" s="14">
        <v>1500</v>
      </c>
      <c r="E139" s="15">
        <f t="shared" si="3"/>
        <v>-0.549007817197835</v>
      </c>
      <c r="F139" s="18"/>
    </row>
    <row r="140" ht="19.7" customHeight="1" spans="1:6">
      <c r="A140" s="12">
        <v>2050902</v>
      </c>
      <c r="B140" s="20" t="s">
        <v>148</v>
      </c>
      <c r="C140" s="17">
        <v>2073</v>
      </c>
      <c r="D140" s="14">
        <v>1000</v>
      </c>
      <c r="E140" s="15">
        <f t="shared" si="3"/>
        <v>-0.517607332368548</v>
      </c>
      <c r="F140" s="18"/>
    </row>
    <row r="141" ht="19.7" customHeight="1" spans="1:6">
      <c r="A141" s="12">
        <v>2050905</v>
      </c>
      <c r="B141" s="20" t="s">
        <v>149</v>
      </c>
      <c r="C141" s="17">
        <v>1253</v>
      </c>
      <c r="D141" s="14">
        <v>500</v>
      </c>
      <c r="E141" s="15">
        <f t="shared" si="3"/>
        <v>-0.600957701516361</v>
      </c>
      <c r="F141" s="18"/>
    </row>
    <row r="142" ht="19.7" customHeight="1" spans="1:6">
      <c r="A142" s="12" t="s">
        <v>150</v>
      </c>
      <c r="B142" s="13" t="s">
        <v>151</v>
      </c>
      <c r="C142" s="17">
        <v>1</v>
      </c>
      <c r="D142" s="14">
        <v>10</v>
      </c>
      <c r="E142" s="15">
        <f t="shared" si="3"/>
        <v>9</v>
      </c>
      <c r="F142" s="18"/>
    </row>
    <row r="143" ht="19.7" customHeight="1" spans="1:6">
      <c r="A143" s="12" t="s">
        <v>152</v>
      </c>
      <c r="B143" s="19" t="s">
        <v>153</v>
      </c>
      <c r="C143" s="17">
        <v>1</v>
      </c>
      <c r="D143" s="14">
        <v>10</v>
      </c>
      <c r="E143" s="15">
        <f t="shared" si="3"/>
        <v>9</v>
      </c>
      <c r="F143" s="18"/>
    </row>
    <row r="144" ht="19.7" customHeight="1" spans="1:6">
      <c r="A144" s="12" t="s">
        <v>154</v>
      </c>
      <c r="B144" s="13" t="s">
        <v>155</v>
      </c>
      <c r="C144" s="14">
        <f>C145++C148+C150+C152+C156</f>
        <v>15005</v>
      </c>
      <c r="D144" s="14">
        <f>D145++D148+D150+D152+D156</f>
        <v>15020</v>
      </c>
      <c r="E144" s="15">
        <f t="shared" si="3"/>
        <v>0.000999666777740771</v>
      </c>
      <c r="F144" s="18"/>
    </row>
    <row r="145" ht="19.7" customHeight="1" spans="1:6">
      <c r="A145" s="12" t="s">
        <v>156</v>
      </c>
      <c r="B145" s="13" t="s">
        <v>157</v>
      </c>
      <c r="C145" s="17">
        <v>233</v>
      </c>
      <c r="D145" s="14">
        <v>225</v>
      </c>
      <c r="E145" s="15">
        <f t="shared" si="3"/>
        <v>-0.0343347639484979</v>
      </c>
      <c r="F145" s="18"/>
    </row>
    <row r="146" ht="19.7" customHeight="1" spans="1:6">
      <c r="A146" s="12" t="s">
        <v>158</v>
      </c>
      <c r="B146" s="19" t="s">
        <v>159</v>
      </c>
      <c r="C146" s="17">
        <v>165</v>
      </c>
      <c r="D146" s="14">
        <v>155</v>
      </c>
      <c r="E146" s="15">
        <f t="shared" si="3"/>
        <v>-0.0606060606060606</v>
      </c>
      <c r="F146" s="18"/>
    </row>
    <row r="147" ht="19.7" customHeight="1" spans="1:6">
      <c r="A147" s="12" t="s">
        <v>160</v>
      </c>
      <c r="B147" s="19" t="s">
        <v>161</v>
      </c>
      <c r="C147" s="17">
        <v>68</v>
      </c>
      <c r="D147" s="14">
        <v>70</v>
      </c>
      <c r="E147" s="15">
        <f t="shared" si="3"/>
        <v>0.0294117647058822</v>
      </c>
      <c r="F147" s="18"/>
    </row>
    <row r="148" ht="19.7" customHeight="1" spans="1:6">
      <c r="A148" s="12">
        <v>20604</v>
      </c>
      <c r="B148" s="13" t="s">
        <v>162</v>
      </c>
      <c r="C148" s="17">
        <v>138</v>
      </c>
      <c r="D148" s="14">
        <v>150</v>
      </c>
      <c r="E148" s="15">
        <f t="shared" si="3"/>
        <v>0.0869565217391304</v>
      </c>
      <c r="F148" s="18"/>
    </row>
    <row r="149" ht="19.7" customHeight="1" spans="1:6">
      <c r="A149" s="12">
        <v>2060499</v>
      </c>
      <c r="B149" s="19" t="s">
        <v>163</v>
      </c>
      <c r="C149" s="17">
        <v>138</v>
      </c>
      <c r="D149" s="14">
        <v>150</v>
      </c>
      <c r="E149" s="15">
        <f t="shared" si="3"/>
        <v>0.0869565217391304</v>
      </c>
      <c r="F149" s="18"/>
    </row>
    <row r="150" ht="19.7" customHeight="1" spans="1:6">
      <c r="A150" s="12">
        <v>20605</v>
      </c>
      <c r="B150" s="13" t="s">
        <v>164</v>
      </c>
      <c r="C150" s="17">
        <v>3</v>
      </c>
      <c r="D150" s="14">
        <v>5</v>
      </c>
      <c r="E150" s="15">
        <f t="shared" si="3"/>
        <v>0.666666666666667</v>
      </c>
      <c r="F150" s="18"/>
    </row>
    <row r="151" ht="19.7" customHeight="1" spans="1:6">
      <c r="A151" s="12">
        <v>2060599</v>
      </c>
      <c r="B151" s="19" t="s">
        <v>165</v>
      </c>
      <c r="C151" s="17">
        <v>3</v>
      </c>
      <c r="D151" s="14">
        <v>5</v>
      </c>
      <c r="E151" s="15">
        <f t="shared" si="3"/>
        <v>0.666666666666667</v>
      </c>
      <c r="F151" s="18"/>
    </row>
    <row r="152" ht="19.7" customHeight="1" spans="1:6">
      <c r="A152" s="12" t="s">
        <v>166</v>
      </c>
      <c r="B152" s="13" t="s">
        <v>167</v>
      </c>
      <c r="C152" s="17">
        <v>141</v>
      </c>
      <c r="D152" s="14">
        <v>140</v>
      </c>
      <c r="E152" s="15">
        <f t="shared" si="3"/>
        <v>-0.00709219858156029</v>
      </c>
      <c r="F152" s="18"/>
    </row>
    <row r="153" ht="19.7" customHeight="1" spans="1:6">
      <c r="A153" s="12" t="s">
        <v>168</v>
      </c>
      <c r="B153" s="19" t="s">
        <v>169</v>
      </c>
      <c r="C153" s="17">
        <v>62</v>
      </c>
      <c r="D153" s="14">
        <v>60</v>
      </c>
      <c r="E153" s="15">
        <f t="shared" si="3"/>
        <v>-0.032258064516129</v>
      </c>
      <c r="F153" s="18"/>
    </row>
    <row r="154" ht="19.7" customHeight="1" spans="1:6">
      <c r="A154" s="12" t="s">
        <v>170</v>
      </c>
      <c r="B154" s="19" t="s">
        <v>171</v>
      </c>
      <c r="C154" s="17">
        <v>62</v>
      </c>
      <c r="D154" s="14">
        <v>60</v>
      </c>
      <c r="E154" s="15">
        <f t="shared" si="3"/>
        <v>-0.032258064516129</v>
      </c>
      <c r="F154" s="18"/>
    </row>
    <row r="155" ht="19.7" customHeight="1" spans="1:6">
      <c r="A155" s="12">
        <v>2060799</v>
      </c>
      <c r="B155" s="19" t="s">
        <v>172</v>
      </c>
      <c r="C155" s="17">
        <v>17</v>
      </c>
      <c r="D155" s="14">
        <v>20</v>
      </c>
      <c r="E155" s="15">
        <f t="shared" si="3"/>
        <v>0.176470588235294</v>
      </c>
      <c r="F155" s="18"/>
    </row>
    <row r="156" ht="19.7" customHeight="1" spans="1:6">
      <c r="A156" s="12">
        <v>20699</v>
      </c>
      <c r="B156" s="13" t="s">
        <v>173</v>
      </c>
      <c r="C156" s="17">
        <v>14490</v>
      </c>
      <c r="D156" s="14">
        <v>14500</v>
      </c>
      <c r="E156" s="15">
        <f t="shared" si="3"/>
        <v>0.000690131124913673</v>
      </c>
      <c r="F156" s="18"/>
    </row>
    <row r="157" ht="19.7" customHeight="1" spans="1:6">
      <c r="A157" s="12">
        <v>2069999</v>
      </c>
      <c r="B157" s="19" t="s">
        <v>174</v>
      </c>
      <c r="C157" s="17">
        <v>14490</v>
      </c>
      <c r="D157" s="14">
        <v>14500</v>
      </c>
      <c r="E157" s="15">
        <f t="shared" si="3"/>
        <v>0.000690131124913673</v>
      </c>
      <c r="F157" s="18"/>
    </row>
    <row r="158" ht="19.7" customHeight="1" spans="1:6">
      <c r="A158" s="12" t="s">
        <v>175</v>
      </c>
      <c r="B158" s="13" t="s">
        <v>176</v>
      </c>
      <c r="C158" s="14">
        <f>C159+C168+C172+C178+C180+C184</f>
        <v>4737</v>
      </c>
      <c r="D158" s="14">
        <f>D159+D168+D172+D178+D180+D184</f>
        <v>4347</v>
      </c>
      <c r="E158" s="15">
        <f t="shared" si="3"/>
        <v>-0.0823305889803673</v>
      </c>
      <c r="F158" s="18"/>
    </row>
    <row r="159" ht="19.7" customHeight="1" spans="1:6">
      <c r="A159" s="12" t="s">
        <v>177</v>
      </c>
      <c r="B159" s="13" t="s">
        <v>178</v>
      </c>
      <c r="C159" s="17">
        <v>3348</v>
      </c>
      <c r="D159" s="14">
        <v>3055</v>
      </c>
      <c r="E159" s="15">
        <f t="shared" ref="E159:E222" si="4">(D159/C159-1)*100%</f>
        <v>-0.0875149342891278</v>
      </c>
      <c r="F159" s="18"/>
    </row>
    <row r="160" ht="19.7" customHeight="1" spans="1:6">
      <c r="A160" s="12" t="s">
        <v>179</v>
      </c>
      <c r="B160" s="19" t="s">
        <v>11</v>
      </c>
      <c r="C160" s="17">
        <v>225</v>
      </c>
      <c r="D160" s="14">
        <v>200</v>
      </c>
      <c r="E160" s="15">
        <f t="shared" si="4"/>
        <v>-0.111111111111111</v>
      </c>
      <c r="F160" s="18"/>
    </row>
    <row r="161" ht="19.7" customHeight="1" spans="1:6">
      <c r="A161" s="12" t="s">
        <v>180</v>
      </c>
      <c r="B161" s="19" t="s">
        <v>181</v>
      </c>
      <c r="C161" s="17">
        <v>107</v>
      </c>
      <c r="D161" s="14">
        <v>100</v>
      </c>
      <c r="E161" s="15">
        <f t="shared" si="4"/>
        <v>-0.0654205607476636</v>
      </c>
      <c r="F161" s="18"/>
    </row>
    <row r="162" ht="19.7" customHeight="1" spans="1:6">
      <c r="A162" s="12" t="s">
        <v>182</v>
      </c>
      <c r="B162" s="19" t="s">
        <v>183</v>
      </c>
      <c r="C162" s="17">
        <v>1185</v>
      </c>
      <c r="D162" s="14">
        <v>1200</v>
      </c>
      <c r="E162" s="15">
        <f t="shared" si="4"/>
        <v>0.0126582278481013</v>
      </c>
      <c r="F162" s="18"/>
    </row>
    <row r="163" ht="19.7" customHeight="1" spans="1:6">
      <c r="A163" s="12" t="s">
        <v>184</v>
      </c>
      <c r="B163" s="19" t="s">
        <v>185</v>
      </c>
      <c r="C163" s="17">
        <v>427</v>
      </c>
      <c r="D163" s="14">
        <v>400</v>
      </c>
      <c r="E163" s="15">
        <f t="shared" si="4"/>
        <v>-0.063231850117096</v>
      </c>
      <c r="F163" s="18"/>
    </row>
    <row r="164" ht="19.7" customHeight="1" spans="1:6">
      <c r="A164" s="12" t="s">
        <v>186</v>
      </c>
      <c r="B164" s="19" t="s">
        <v>187</v>
      </c>
      <c r="C164" s="17">
        <v>95</v>
      </c>
      <c r="D164" s="14">
        <v>90</v>
      </c>
      <c r="E164" s="15">
        <f t="shared" si="4"/>
        <v>-0.0526315789473685</v>
      </c>
      <c r="F164" s="18"/>
    </row>
    <row r="165" ht="19.7" customHeight="1" spans="1:6">
      <c r="A165" s="12" t="s">
        <v>188</v>
      </c>
      <c r="B165" s="19" t="s">
        <v>189</v>
      </c>
      <c r="C165" s="17">
        <v>170</v>
      </c>
      <c r="D165" s="14">
        <v>150</v>
      </c>
      <c r="E165" s="15">
        <f t="shared" si="4"/>
        <v>-0.117647058823529</v>
      </c>
      <c r="F165" s="18"/>
    </row>
    <row r="166" ht="19.7" customHeight="1" spans="1:6">
      <c r="A166" s="12" t="s">
        <v>190</v>
      </c>
      <c r="B166" s="19" t="s">
        <v>191</v>
      </c>
      <c r="C166" s="17">
        <v>17</v>
      </c>
      <c r="D166" s="14">
        <v>15</v>
      </c>
      <c r="E166" s="15">
        <f t="shared" si="4"/>
        <v>-0.117647058823529</v>
      </c>
      <c r="F166" s="18"/>
    </row>
    <row r="167" ht="19.7" customHeight="1" spans="1:6">
      <c r="A167" s="12" t="s">
        <v>192</v>
      </c>
      <c r="B167" s="19" t="s">
        <v>193</v>
      </c>
      <c r="C167" s="17">
        <v>1122</v>
      </c>
      <c r="D167" s="14">
        <v>900</v>
      </c>
      <c r="E167" s="15">
        <f t="shared" si="4"/>
        <v>-0.197860962566845</v>
      </c>
      <c r="F167" s="18"/>
    </row>
    <row r="168" ht="19.7" customHeight="1" spans="1:6">
      <c r="A168" s="12" t="s">
        <v>194</v>
      </c>
      <c r="B168" s="13" t="s">
        <v>195</v>
      </c>
      <c r="C168" s="17">
        <v>121</v>
      </c>
      <c r="D168" s="14">
        <v>120</v>
      </c>
      <c r="E168" s="15">
        <f t="shared" si="4"/>
        <v>-0.00826446280991733</v>
      </c>
      <c r="F168" s="18"/>
    </row>
    <row r="169" ht="19.7" customHeight="1" spans="1:6">
      <c r="A169" s="12" t="s">
        <v>196</v>
      </c>
      <c r="B169" s="19" t="s">
        <v>197</v>
      </c>
      <c r="C169" s="17">
        <v>62</v>
      </c>
      <c r="D169" s="14">
        <v>60</v>
      </c>
      <c r="E169" s="15">
        <f t="shared" si="4"/>
        <v>-0.032258064516129</v>
      </c>
      <c r="F169" s="18"/>
    </row>
    <row r="170" ht="19.7" customHeight="1" spans="1:6">
      <c r="A170" s="12" t="s">
        <v>198</v>
      </c>
      <c r="B170" s="19" t="s">
        <v>199</v>
      </c>
      <c r="C170" s="17">
        <v>38</v>
      </c>
      <c r="D170" s="14">
        <v>40</v>
      </c>
      <c r="E170" s="15">
        <f t="shared" si="4"/>
        <v>0.0526315789473684</v>
      </c>
      <c r="F170" s="18"/>
    </row>
    <row r="171" ht="19.7" customHeight="1" spans="1:6">
      <c r="A171" s="12" t="s">
        <v>200</v>
      </c>
      <c r="B171" s="19" t="s">
        <v>201</v>
      </c>
      <c r="C171" s="17">
        <v>21</v>
      </c>
      <c r="D171" s="14">
        <v>20</v>
      </c>
      <c r="E171" s="15">
        <f t="shared" si="4"/>
        <v>-0.0476190476190477</v>
      </c>
      <c r="F171" s="18"/>
    </row>
    <row r="172" ht="19.7" customHeight="1" spans="1:6">
      <c r="A172" s="12" t="s">
        <v>202</v>
      </c>
      <c r="B172" s="13" t="s">
        <v>203</v>
      </c>
      <c r="C172" s="17">
        <v>119</v>
      </c>
      <c r="D172" s="14">
        <v>112</v>
      </c>
      <c r="E172" s="15">
        <f t="shared" si="4"/>
        <v>-0.0588235294117647</v>
      </c>
      <c r="F172" s="18"/>
    </row>
    <row r="173" ht="19.7" customHeight="1" spans="1:6">
      <c r="A173" s="12" t="s">
        <v>204</v>
      </c>
      <c r="B173" s="19" t="s">
        <v>205</v>
      </c>
      <c r="C173" s="17">
        <v>1</v>
      </c>
      <c r="D173" s="14">
        <v>2</v>
      </c>
      <c r="E173" s="15">
        <f t="shared" si="4"/>
        <v>1</v>
      </c>
      <c r="F173" s="18"/>
    </row>
    <row r="174" ht="19.7" customHeight="1" spans="1:6">
      <c r="A174" s="12" t="s">
        <v>206</v>
      </c>
      <c r="B174" s="19" t="s">
        <v>207</v>
      </c>
      <c r="C174" s="17">
        <v>9</v>
      </c>
      <c r="D174" s="14">
        <v>10</v>
      </c>
      <c r="E174" s="15">
        <f t="shared" si="4"/>
        <v>0.111111111111111</v>
      </c>
      <c r="F174" s="18"/>
    </row>
    <row r="175" ht="19.7" customHeight="1" spans="1:6">
      <c r="A175" s="12" t="s">
        <v>208</v>
      </c>
      <c r="B175" s="19" t="s">
        <v>209</v>
      </c>
      <c r="C175" s="17">
        <v>90</v>
      </c>
      <c r="D175" s="14">
        <v>36</v>
      </c>
      <c r="E175" s="15">
        <f t="shared" si="4"/>
        <v>-0.6</v>
      </c>
      <c r="F175" s="18"/>
    </row>
    <row r="176" ht="19.7" customHeight="1" spans="1:6">
      <c r="A176" s="12" t="s">
        <v>210</v>
      </c>
      <c r="B176" s="19" t="s">
        <v>211</v>
      </c>
      <c r="C176" s="17">
        <v>7</v>
      </c>
      <c r="D176" s="14">
        <v>10</v>
      </c>
      <c r="E176" s="15">
        <f t="shared" si="4"/>
        <v>0.428571428571429</v>
      </c>
      <c r="F176" s="18"/>
    </row>
    <row r="177" ht="19.7" customHeight="1" spans="1:6">
      <c r="A177" s="12" t="s">
        <v>212</v>
      </c>
      <c r="B177" s="19" t="s">
        <v>213</v>
      </c>
      <c r="C177" s="17">
        <v>12</v>
      </c>
      <c r="D177" s="14">
        <v>54</v>
      </c>
      <c r="E177" s="15">
        <f t="shared" si="4"/>
        <v>3.5</v>
      </c>
      <c r="F177" s="18"/>
    </row>
    <row r="178" ht="19.7" customHeight="1" spans="1:6">
      <c r="A178" s="12" t="s">
        <v>214</v>
      </c>
      <c r="B178" s="13" t="s">
        <v>215</v>
      </c>
      <c r="C178" s="17">
        <v>480</v>
      </c>
      <c r="D178" s="14">
        <v>450</v>
      </c>
      <c r="E178" s="15">
        <f t="shared" si="4"/>
        <v>-0.0625</v>
      </c>
      <c r="F178" s="18"/>
    </row>
    <row r="179" ht="19.7" customHeight="1" spans="1:6">
      <c r="A179" s="12" t="s">
        <v>216</v>
      </c>
      <c r="B179" s="19" t="s">
        <v>217</v>
      </c>
      <c r="C179" s="17">
        <v>480</v>
      </c>
      <c r="D179" s="14">
        <v>450</v>
      </c>
      <c r="E179" s="15">
        <f t="shared" si="4"/>
        <v>-0.0625</v>
      </c>
      <c r="F179" s="18"/>
    </row>
    <row r="180" ht="19.7" customHeight="1" spans="1:6">
      <c r="A180" s="12" t="s">
        <v>218</v>
      </c>
      <c r="B180" s="13" t="s">
        <v>219</v>
      </c>
      <c r="C180" s="17">
        <v>277</v>
      </c>
      <c r="D180" s="14">
        <v>230</v>
      </c>
      <c r="E180" s="15">
        <f t="shared" si="4"/>
        <v>-0.169675090252708</v>
      </c>
      <c r="F180" s="18"/>
    </row>
    <row r="181" ht="19.7" customHeight="1" spans="1:6">
      <c r="A181" s="12" t="s">
        <v>220</v>
      </c>
      <c r="B181" s="19" t="s">
        <v>11</v>
      </c>
      <c r="C181" s="17">
        <v>2</v>
      </c>
      <c r="D181" s="14">
        <v>2</v>
      </c>
      <c r="E181" s="15">
        <f t="shared" si="4"/>
        <v>0</v>
      </c>
      <c r="F181" s="18"/>
    </row>
    <row r="182" ht="19.7" customHeight="1" spans="1:6">
      <c r="A182" s="12" t="s">
        <v>221</v>
      </c>
      <c r="B182" s="19" t="s">
        <v>222</v>
      </c>
      <c r="C182" s="17">
        <v>13</v>
      </c>
      <c r="D182" s="14">
        <v>15</v>
      </c>
      <c r="E182" s="15">
        <f t="shared" si="4"/>
        <v>0.153846153846154</v>
      </c>
      <c r="F182" s="18"/>
    </row>
    <row r="183" ht="19.7" customHeight="1" spans="1:6">
      <c r="A183" s="12" t="s">
        <v>223</v>
      </c>
      <c r="B183" s="19" t="s">
        <v>224</v>
      </c>
      <c r="C183" s="17">
        <v>262</v>
      </c>
      <c r="D183" s="14">
        <v>213</v>
      </c>
      <c r="E183" s="15">
        <f t="shared" si="4"/>
        <v>-0.187022900763359</v>
      </c>
      <c r="F183" s="18"/>
    </row>
    <row r="184" ht="19.7" customHeight="1" spans="1:6">
      <c r="A184" s="12">
        <v>20799</v>
      </c>
      <c r="B184" s="13" t="s">
        <v>225</v>
      </c>
      <c r="C184" s="17">
        <v>392</v>
      </c>
      <c r="D184" s="14">
        <v>380</v>
      </c>
      <c r="E184" s="15">
        <f t="shared" si="4"/>
        <v>-0.0306122448979592</v>
      </c>
      <c r="F184" s="18"/>
    </row>
    <row r="185" ht="19.7" customHeight="1" spans="1:6">
      <c r="A185" s="12" t="s">
        <v>226</v>
      </c>
      <c r="B185" s="19" t="s">
        <v>227</v>
      </c>
      <c r="C185" s="17">
        <v>392</v>
      </c>
      <c r="D185" s="14">
        <v>380</v>
      </c>
      <c r="E185" s="15">
        <f t="shared" si="4"/>
        <v>-0.0306122448979592</v>
      </c>
      <c r="F185" s="18"/>
    </row>
    <row r="186" ht="19.7" customHeight="1" spans="1:6">
      <c r="A186" s="12" t="s">
        <v>228</v>
      </c>
      <c r="B186" s="13" t="s">
        <v>229</v>
      </c>
      <c r="C186" s="14">
        <f>C187+C193+C198+C206+C212+C219+C226+C233+C238+C240+C243+C246+C249+C252+C254+C258+C260</f>
        <v>99388</v>
      </c>
      <c r="D186" s="14">
        <f>D187+D193+D198+D206+D212+D219+D226+D233+D238+D240+D243+D246+D249+D252+D254+D258+D260</f>
        <v>101396</v>
      </c>
      <c r="E186" s="15">
        <f t="shared" si="4"/>
        <v>0.0202036463154505</v>
      </c>
      <c r="F186" s="18"/>
    </row>
    <row r="187" ht="19.7" customHeight="1" spans="1:6">
      <c r="A187" s="12" t="s">
        <v>230</v>
      </c>
      <c r="B187" s="13" t="s">
        <v>231</v>
      </c>
      <c r="C187" s="17">
        <v>2218</v>
      </c>
      <c r="D187" s="14">
        <v>1930</v>
      </c>
      <c r="E187" s="15">
        <f t="shared" si="4"/>
        <v>-0.129846708746619</v>
      </c>
      <c r="F187" s="18"/>
    </row>
    <row r="188" ht="19.7" customHeight="1" spans="1:6">
      <c r="A188" s="12" t="s">
        <v>232</v>
      </c>
      <c r="B188" s="19" t="s">
        <v>11</v>
      </c>
      <c r="C188" s="17">
        <v>396</v>
      </c>
      <c r="D188" s="14">
        <v>320</v>
      </c>
      <c r="E188" s="15">
        <f t="shared" si="4"/>
        <v>-0.191919191919192</v>
      </c>
      <c r="F188" s="18"/>
    </row>
    <row r="189" ht="19.7" customHeight="1" spans="1:6">
      <c r="A189" s="12" t="s">
        <v>233</v>
      </c>
      <c r="B189" s="20" t="s">
        <v>15</v>
      </c>
      <c r="C189" s="17">
        <v>210</v>
      </c>
      <c r="D189" s="14">
        <v>180</v>
      </c>
      <c r="E189" s="15">
        <f t="shared" si="4"/>
        <v>-0.142857142857143</v>
      </c>
      <c r="F189" s="18"/>
    </row>
    <row r="190" ht="19.7" customHeight="1" spans="1:6">
      <c r="A190" s="12" t="s">
        <v>234</v>
      </c>
      <c r="B190" s="19" t="s">
        <v>235</v>
      </c>
      <c r="C190" s="17">
        <v>294</v>
      </c>
      <c r="D190" s="14">
        <v>280</v>
      </c>
      <c r="E190" s="15">
        <f t="shared" si="4"/>
        <v>-0.0476190476190477</v>
      </c>
      <c r="F190" s="18"/>
    </row>
    <row r="191" ht="19.7" customHeight="1" spans="1:6">
      <c r="A191" s="12" t="s">
        <v>236</v>
      </c>
      <c r="B191" s="19" t="s">
        <v>237</v>
      </c>
      <c r="C191" s="17">
        <v>668</v>
      </c>
      <c r="D191" s="14">
        <v>650</v>
      </c>
      <c r="E191" s="15">
        <f t="shared" si="4"/>
        <v>-0.0269461077844312</v>
      </c>
      <c r="F191" s="18"/>
    </row>
    <row r="192" ht="19.7" customHeight="1" spans="1:6">
      <c r="A192" s="12" t="s">
        <v>238</v>
      </c>
      <c r="B192" s="19" t="s">
        <v>239</v>
      </c>
      <c r="C192" s="17">
        <v>650</v>
      </c>
      <c r="D192" s="14">
        <v>500</v>
      </c>
      <c r="E192" s="15">
        <f t="shared" si="4"/>
        <v>-0.230769230769231</v>
      </c>
      <c r="F192" s="18"/>
    </row>
    <row r="193" ht="19.7" customHeight="1" spans="1:6">
      <c r="A193" s="12" t="s">
        <v>240</v>
      </c>
      <c r="B193" s="13" t="s">
        <v>241</v>
      </c>
      <c r="C193" s="17">
        <v>2743</v>
      </c>
      <c r="D193" s="14">
        <v>2310</v>
      </c>
      <c r="E193" s="15">
        <f t="shared" si="4"/>
        <v>-0.157856361647831</v>
      </c>
      <c r="F193" s="18"/>
    </row>
    <row r="194" ht="19.7" customHeight="1" spans="1:6">
      <c r="A194" s="12" t="s">
        <v>242</v>
      </c>
      <c r="B194" s="19" t="s">
        <v>11</v>
      </c>
      <c r="C194" s="17">
        <v>525</v>
      </c>
      <c r="D194" s="14">
        <v>500</v>
      </c>
      <c r="E194" s="15">
        <f t="shared" si="4"/>
        <v>-0.0476190476190477</v>
      </c>
      <c r="F194" s="18"/>
    </row>
    <row r="195" ht="19.7" customHeight="1" spans="1:6">
      <c r="A195" s="12" t="s">
        <v>243</v>
      </c>
      <c r="B195" s="19" t="s">
        <v>13</v>
      </c>
      <c r="C195" s="17">
        <v>60</v>
      </c>
      <c r="D195" s="14">
        <v>50</v>
      </c>
      <c r="E195" s="15">
        <f t="shared" si="4"/>
        <v>-0.166666666666667</v>
      </c>
      <c r="F195" s="18"/>
    </row>
    <row r="196" ht="19.7" customHeight="1" spans="1:6">
      <c r="A196" s="12" t="s">
        <v>244</v>
      </c>
      <c r="B196" s="19" t="s">
        <v>245</v>
      </c>
      <c r="C196" s="17">
        <v>279</v>
      </c>
      <c r="D196" s="14">
        <v>260</v>
      </c>
      <c r="E196" s="15">
        <f t="shared" si="4"/>
        <v>-0.068100358422939</v>
      </c>
      <c r="F196" s="18"/>
    </row>
    <row r="197" ht="19.7" customHeight="1" spans="1:6">
      <c r="A197" s="12" t="s">
        <v>246</v>
      </c>
      <c r="B197" s="19" t="s">
        <v>247</v>
      </c>
      <c r="C197" s="17">
        <v>1879</v>
      </c>
      <c r="D197" s="14">
        <v>1500</v>
      </c>
      <c r="E197" s="15">
        <f t="shared" si="4"/>
        <v>-0.201703033528473</v>
      </c>
      <c r="F197" s="18"/>
    </row>
    <row r="198" ht="19.7" customHeight="1" spans="1:6">
      <c r="A198" s="12" t="s">
        <v>248</v>
      </c>
      <c r="B198" s="13" t="s">
        <v>249</v>
      </c>
      <c r="C198" s="17">
        <v>15007</v>
      </c>
      <c r="D198" s="14">
        <f>SUM(D199:D205)</f>
        <v>23059</v>
      </c>
      <c r="E198" s="15">
        <f t="shared" si="4"/>
        <v>0.536549610181915</v>
      </c>
      <c r="F198" s="18"/>
    </row>
    <row r="199" ht="19.7" customHeight="1" spans="1:6">
      <c r="A199" s="12" t="s">
        <v>250</v>
      </c>
      <c r="B199" s="19" t="s">
        <v>251</v>
      </c>
      <c r="C199" s="17">
        <v>26</v>
      </c>
      <c r="D199" s="14">
        <v>30</v>
      </c>
      <c r="E199" s="15">
        <f t="shared" si="4"/>
        <v>0.153846153846154</v>
      </c>
      <c r="F199" s="18"/>
    </row>
    <row r="200" ht="19.7" customHeight="1" spans="1:6">
      <c r="A200" s="12" t="s">
        <v>252</v>
      </c>
      <c r="B200" s="19" t="s">
        <v>253</v>
      </c>
      <c r="C200" s="17">
        <v>52</v>
      </c>
      <c r="D200" s="14">
        <v>50</v>
      </c>
      <c r="E200" s="15">
        <f t="shared" si="4"/>
        <v>-0.0384615384615384</v>
      </c>
      <c r="F200" s="18"/>
    </row>
    <row r="201" s="1" customFormat="1" ht="19.7" customHeight="1" spans="1:6">
      <c r="A201" s="12">
        <v>2080505</v>
      </c>
      <c r="B201" s="19" t="s">
        <v>254</v>
      </c>
      <c r="C201" s="17">
        <v>6481</v>
      </c>
      <c r="D201" s="14">
        <v>13620</v>
      </c>
      <c r="E201" s="15">
        <f t="shared" si="4"/>
        <v>1.10152754204598</v>
      </c>
      <c r="F201" s="18"/>
    </row>
    <row r="202" ht="19.7" customHeight="1" spans="1:6">
      <c r="A202" s="12">
        <v>2080506</v>
      </c>
      <c r="B202" s="19" t="s">
        <v>255</v>
      </c>
      <c r="C202" s="17">
        <v>2703</v>
      </c>
      <c r="D202" s="14">
        <v>2600</v>
      </c>
      <c r="E202" s="15">
        <f t="shared" si="4"/>
        <v>-0.0381058083610802</v>
      </c>
      <c r="F202" s="18"/>
    </row>
    <row r="203" ht="19.7" customHeight="1" spans="1:6">
      <c r="A203" s="12">
        <v>2080507</v>
      </c>
      <c r="B203" s="19" t="s">
        <v>256</v>
      </c>
      <c r="C203" s="17">
        <v>5069</v>
      </c>
      <c r="D203" s="14">
        <v>5779</v>
      </c>
      <c r="E203" s="15">
        <f t="shared" si="4"/>
        <v>0.140067074373644</v>
      </c>
      <c r="F203" s="18"/>
    </row>
    <row r="204" ht="19.7" customHeight="1" spans="1:6">
      <c r="A204" s="12" t="s">
        <v>257</v>
      </c>
      <c r="B204" s="19" t="s">
        <v>258</v>
      </c>
      <c r="C204" s="17">
        <v>113</v>
      </c>
      <c r="D204" s="14">
        <v>100</v>
      </c>
      <c r="E204" s="15">
        <f t="shared" si="4"/>
        <v>-0.115044247787611</v>
      </c>
      <c r="F204" s="18"/>
    </row>
    <row r="205" ht="19.7" customHeight="1" spans="1:6">
      <c r="A205" s="12">
        <v>2080599</v>
      </c>
      <c r="B205" s="19" t="s">
        <v>259</v>
      </c>
      <c r="C205" s="17">
        <v>563</v>
      </c>
      <c r="D205" s="14">
        <v>880</v>
      </c>
      <c r="E205" s="15">
        <f t="shared" si="4"/>
        <v>0.563055062166963</v>
      </c>
      <c r="F205" s="18"/>
    </row>
    <row r="206" ht="19.7" customHeight="1" spans="1:6">
      <c r="A206" s="12">
        <v>20807</v>
      </c>
      <c r="B206" s="13" t="s">
        <v>260</v>
      </c>
      <c r="C206" s="17">
        <v>5973</v>
      </c>
      <c r="D206" s="14">
        <v>5222</v>
      </c>
      <c r="E206" s="15">
        <f t="shared" si="4"/>
        <v>-0.125732462749037</v>
      </c>
      <c r="F206" s="18"/>
    </row>
    <row r="207" ht="19.7" customHeight="1" spans="1:6">
      <c r="A207" s="12" t="s">
        <v>261</v>
      </c>
      <c r="B207" s="19" t="s">
        <v>262</v>
      </c>
      <c r="C207" s="17">
        <v>520</v>
      </c>
      <c r="D207" s="14">
        <v>100</v>
      </c>
      <c r="E207" s="15">
        <f t="shared" si="4"/>
        <v>-0.807692307692308</v>
      </c>
      <c r="F207" s="18"/>
    </row>
    <row r="208" ht="19.7" customHeight="1" spans="1:6">
      <c r="A208" s="12">
        <v>2080705</v>
      </c>
      <c r="B208" s="19" t="s">
        <v>263</v>
      </c>
      <c r="C208" s="17">
        <v>1310</v>
      </c>
      <c r="D208" s="14">
        <v>1000</v>
      </c>
      <c r="E208" s="15">
        <f t="shared" si="4"/>
        <v>-0.236641221374046</v>
      </c>
      <c r="F208" s="18"/>
    </row>
    <row r="209" ht="19.7" customHeight="1" spans="1:6">
      <c r="A209" s="12" t="s">
        <v>264</v>
      </c>
      <c r="B209" s="19" t="s">
        <v>265</v>
      </c>
      <c r="C209" s="17">
        <v>2</v>
      </c>
      <c r="D209" s="14">
        <v>2</v>
      </c>
      <c r="E209" s="15">
        <f t="shared" si="4"/>
        <v>0</v>
      </c>
      <c r="F209" s="18"/>
    </row>
    <row r="210" ht="19.7" customHeight="1" spans="1:6">
      <c r="A210" s="12" t="s">
        <v>266</v>
      </c>
      <c r="B210" s="19" t="s">
        <v>267</v>
      </c>
      <c r="C210" s="17">
        <v>131</v>
      </c>
      <c r="D210" s="14">
        <v>120</v>
      </c>
      <c r="E210" s="15">
        <f t="shared" si="4"/>
        <v>-0.083969465648855</v>
      </c>
      <c r="F210" s="18"/>
    </row>
    <row r="211" ht="19.7" customHeight="1" spans="1:6">
      <c r="A211" s="12">
        <v>2080799</v>
      </c>
      <c r="B211" s="19" t="s">
        <v>268</v>
      </c>
      <c r="C211" s="17">
        <v>4010</v>
      </c>
      <c r="D211" s="14">
        <v>4000</v>
      </c>
      <c r="E211" s="15">
        <f t="shared" si="4"/>
        <v>-0.00249376558603487</v>
      </c>
      <c r="F211" s="18"/>
    </row>
    <row r="212" ht="19.7" customHeight="1" spans="1:6">
      <c r="A212" s="12">
        <v>20808</v>
      </c>
      <c r="B212" s="13" t="s">
        <v>269</v>
      </c>
      <c r="C212" s="17">
        <v>11300</v>
      </c>
      <c r="D212" s="14">
        <v>9750</v>
      </c>
      <c r="E212" s="15">
        <f t="shared" si="4"/>
        <v>-0.13716814159292</v>
      </c>
      <c r="F212" s="18"/>
    </row>
    <row r="213" ht="19.7" customHeight="1" spans="1:6">
      <c r="A213" s="12">
        <v>2080801</v>
      </c>
      <c r="B213" s="19" t="s">
        <v>270</v>
      </c>
      <c r="C213" s="17">
        <v>2388</v>
      </c>
      <c r="D213" s="14">
        <v>2000</v>
      </c>
      <c r="E213" s="15">
        <f t="shared" si="4"/>
        <v>-0.162479061976549</v>
      </c>
      <c r="F213" s="18"/>
    </row>
    <row r="214" ht="19.7" customHeight="1" spans="1:6">
      <c r="A214" s="12" t="s">
        <v>271</v>
      </c>
      <c r="B214" s="19" t="s">
        <v>272</v>
      </c>
      <c r="C214" s="17">
        <v>7093</v>
      </c>
      <c r="D214" s="14">
        <v>6000</v>
      </c>
      <c r="E214" s="15">
        <f t="shared" si="4"/>
        <v>-0.154095587198647</v>
      </c>
      <c r="F214" s="18"/>
    </row>
    <row r="215" ht="19.7" customHeight="1" spans="1:6">
      <c r="A215" s="12">
        <v>2080805</v>
      </c>
      <c r="B215" s="19" t="s">
        <v>273</v>
      </c>
      <c r="C215" s="17">
        <v>1262</v>
      </c>
      <c r="D215" s="14">
        <v>1200</v>
      </c>
      <c r="E215" s="15">
        <f t="shared" si="4"/>
        <v>-0.0491283676703645</v>
      </c>
      <c r="F215" s="18"/>
    </row>
    <row r="216" ht="19.7" customHeight="1" spans="1:6">
      <c r="A216" s="12" t="s">
        <v>274</v>
      </c>
      <c r="B216" s="19" t="s">
        <v>275</v>
      </c>
      <c r="C216" s="17">
        <v>182</v>
      </c>
      <c r="D216" s="14">
        <v>200</v>
      </c>
      <c r="E216" s="15">
        <f t="shared" si="4"/>
        <v>0.098901098901099</v>
      </c>
      <c r="F216" s="18"/>
    </row>
    <row r="217" ht="19.7" customHeight="1" spans="1:6">
      <c r="A217" s="12" t="s">
        <v>276</v>
      </c>
      <c r="B217" s="19" t="s">
        <v>277</v>
      </c>
      <c r="C217" s="17">
        <v>142</v>
      </c>
      <c r="D217" s="14">
        <v>150</v>
      </c>
      <c r="E217" s="15">
        <f t="shared" si="4"/>
        <v>0.056338028169014</v>
      </c>
      <c r="F217" s="18"/>
    </row>
    <row r="218" ht="19.7" customHeight="1" spans="1:6">
      <c r="A218" s="12">
        <v>2080899</v>
      </c>
      <c r="B218" s="19" t="s">
        <v>278</v>
      </c>
      <c r="C218" s="17">
        <v>233</v>
      </c>
      <c r="D218" s="14">
        <v>200</v>
      </c>
      <c r="E218" s="15">
        <f t="shared" si="4"/>
        <v>-0.141630901287554</v>
      </c>
      <c r="F218" s="18"/>
    </row>
    <row r="219" ht="19.7" customHeight="1" spans="1:6">
      <c r="A219" s="12">
        <v>20809</v>
      </c>
      <c r="B219" s="13" t="s">
        <v>279</v>
      </c>
      <c r="C219" s="17">
        <v>525</v>
      </c>
      <c r="D219" s="14">
        <v>477</v>
      </c>
      <c r="E219" s="15">
        <f t="shared" si="4"/>
        <v>-0.0914285714285714</v>
      </c>
      <c r="F219" s="18"/>
    </row>
    <row r="220" ht="19.7" customHeight="1" spans="1:6">
      <c r="A220" s="12">
        <v>2080901</v>
      </c>
      <c r="B220" s="19" t="s">
        <v>280</v>
      </c>
      <c r="C220" s="17">
        <v>456</v>
      </c>
      <c r="D220" s="14">
        <v>400</v>
      </c>
      <c r="E220" s="15">
        <f t="shared" si="4"/>
        <v>-0.12280701754386</v>
      </c>
      <c r="F220" s="18"/>
    </row>
    <row r="221" s="1" customFormat="1" ht="19.7" customHeight="1" spans="1:6">
      <c r="A221" s="12" t="s">
        <v>281</v>
      </c>
      <c r="B221" s="19" t="s">
        <v>282</v>
      </c>
      <c r="C221" s="17">
        <v>48</v>
      </c>
      <c r="D221" s="14">
        <v>50</v>
      </c>
      <c r="E221" s="15">
        <f t="shared" si="4"/>
        <v>0.0416666666666667</v>
      </c>
      <c r="F221" s="18"/>
    </row>
    <row r="222" ht="19.7" customHeight="1" spans="1:6">
      <c r="A222" s="12" t="s">
        <v>283</v>
      </c>
      <c r="B222" s="19" t="s">
        <v>284</v>
      </c>
      <c r="C222" s="17">
        <v>8</v>
      </c>
      <c r="D222" s="14">
        <v>10</v>
      </c>
      <c r="E222" s="15">
        <f t="shared" si="4"/>
        <v>0.25</v>
      </c>
      <c r="F222" s="18"/>
    </row>
    <row r="223" ht="19.7" customHeight="1" spans="1:6">
      <c r="A223" s="12" t="s">
        <v>285</v>
      </c>
      <c r="B223" s="19" t="s">
        <v>286</v>
      </c>
      <c r="C223" s="17">
        <v>1</v>
      </c>
      <c r="D223" s="14">
        <v>2</v>
      </c>
      <c r="E223" s="15">
        <f t="shared" ref="E223:E286" si="5">(D223/C223-1)*100%</f>
        <v>1</v>
      </c>
      <c r="F223" s="18"/>
    </row>
    <row r="224" ht="19.7" customHeight="1" spans="1:6">
      <c r="A224" s="12" t="s">
        <v>287</v>
      </c>
      <c r="B224" s="19" t="s">
        <v>288</v>
      </c>
      <c r="C224" s="17">
        <v>10</v>
      </c>
      <c r="D224" s="14">
        <v>10</v>
      </c>
      <c r="E224" s="15">
        <f t="shared" si="5"/>
        <v>0</v>
      </c>
      <c r="F224" s="18"/>
    </row>
    <row r="225" ht="19.7" customHeight="1" spans="1:6">
      <c r="A225" s="12">
        <v>2080999</v>
      </c>
      <c r="B225" s="19" t="s">
        <v>289</v>
      </c>
      <c r="C225" s="17">
        <v>2</v>
      </c>
      <c r="D225" s="14">
        <v>5</v>
      </c>
      <c r="E225" s="15">
        <f t="shared" si="5"/>
        <v>1.5</v>
      </c>
      <c r="F225" s="18"/>
    </row>
    <row r="226" ht="19.7" customHeight="1" spans="1:6">
      <c r="A226" s="12">
        <v>20810</v>
      </c>
      <c r="B226" s="13" t="s">
        <v>290</v>
      </c>
      <c r="C226" s="17">
        <v>3171</v>
      </c>
      <c r="D226" s="14">
        <v>2450</v>
      </c>
      <c r="E226" s="15">
        <f t="shared" si="5"/>
        <v>-0.227373068432671</v>
      </c>
      <c r="F226" s="18"/>
    </row>
    <row r="227" ht="19.7" customHeight="1" spans="1:6">
      <c r="A227" s="12">
        <v>2081001</v>
      </c>
      <c r="B227" s="19" t="s">
        <v>291</v>
      </c>
      <c r="C227" s="17">
        <v>94</v>
      </c>
      <c r="D227" s="14">
        <v>100</v>
      </c>
      <c r="E227" s="15">
        <f t="shared" si="5"/>
        <v>0.0638297872340425</v>
      </c>
      <c r="F227" s="18"/>
    </row>
    <row r="228" ht="19.7" customHeight="1" spans="1:6">
      <c r="A228" s="12">
        <v>2081002</v>
      </c>
      <c r="B228" s="19" t="s">
        <v>292</v>
      </c>
      <c r="C228" s="17">
        <v>1769</v>
      </c>
      <c r="D228" s="14">
        <v>1600</v>
      </c>
      <c r="E228" s="15">
        <f t="shared" si="5"/>
        <v>-0.0955342001130582</v>
      </c>
      <c r="F228" s="18"/>
    </row>
    <row r="229" ht="19.7" customHeight="1" spans="1:6">
      <c r="A229" s="12">
        <v>2081004</v>
      </c>
      <c r="B229" s="19" t="s">
        <v>293</v>
      </c>
      <c r="C229" s="17">
        <v>554</v>
      </c>
      <c r="D229" s="14">
        <v>10</v>
      </c>
      <c r="E229" s="15">
        <f t="shared" si="5"/>
        <v>-0.981949458483754</v>
      </c>
      <c r="F229" s="18"/>
    </row>
    <row r="230" ht="19.7" customHeight="1" spans="1:6">
      <c r="A230" s="12">
        <v>2081005</v>
      </c>
      <c r="B230" s="19" t="s">
        <v>294</v>
      </c>
      <c r="C230" s="17">
        <v>81</v>
      </c>
      <c r="D230" s="14">
        <v>80</v>
      </c>
      <c r="E230" s="15">
        <f t="shared" si="5"/>
        <v>-0.0123456790123457</v>
      </c>
      <c r="F230" s="18"/>
    </row>
    <row r="231" ht="19.7" customHeight="1" spans="1:6">
      <c r="A231" s="12">
        <v>2081006</v>
      </c>
      <c r="B231" s="19" t="s">
        <v>295</v>
      </c>
      <c r="C231" s="17">
        <v>389</v>
      </c>
      <c r="D231" s="14">
        <v>380</v>
      </c>
      <c r="E231" s="15">
        <f t="shared" si="5"/>
        <v>-0.0231362467866324</v>
      </c>
      <c r="F231" s="18"/>
    </row>
    <row r="232" ht="19.7" customHeight="1" spans="1:6">
      <c r="A232" s="12">
        <v>2081099</v>
      </c>
      <c r="B232" s="19" t="s">
        <v>296</v>
      </c>
      <c r="C232" s="17">
        <v>284</v>
      </c>
      <c r="D232" s="14">
        <v>280</v>
      </c>
      <c r="E232" s="15">
        <f t="shared" si="5"/>
        <v>-0.0140845070422535</v>
      </c>
      <c r="F232" s="18"/>
    </row>
    <row r="233" ht="19.7" customHeight="1" spans="1:6">
      <c r="A233" s="12">
        <v>20811</v>
      </c>
      <c r="B233" s="13" t="s">
        <v>297</v>
      </c>
      <c r="C233" s="17">
        <v>3360</v>
      </c>
      <c r="D233" s="14">
        <v>3030</v>
      </c>
      <c r="E233" s="15">
        <f t="shared" si="5"/>
        <v>-0.0982142857142857</v>
      </c>
      <c r="F233" s="18"/>
    </row>
    <row r="234" ht="19.7" customHeight="1" spans="1:6">
      <c r="A234" s="12">
        <v>2081101</v>
      </c>
      <c r="B234" s="19" t="s">
        <v>11</v>
      </c>
      <c r="C234" s="17">
        <v>158</v>
      </c>
      <c r="D234" s="14">
        <v>150</v>
      </c>
      <c r="E234" s="15">
        <f t="shared" si="5"/>
        <v>-0.0506329113924051</v>
      </c>
      <c r="F234" s="18"/>
    </row>
    <row r="235" ht="19.7" customHeight="1" spans="1:6">
      <c r="A235" s="12">
        <v>2081104</v>
      </c>
      <c r="B235" s="19" t="s">
        <v>298</v>
      </c>
      <c r="C235" s="17">
        <v>114</v>
      </c>
      <c r="D235" s="14">
        <v>100</v>
      </c>
      <c r="E235" s="15">
        <f t="shared" si="5"/>
        <v>-0.12280701754386</v>
      </c>
      <c r="F235" s="18"/>
    </row>
    <row r="236" ht="19.7" customHeight="1" spans="1:6">
      <c r="A236" s="12">
        <v>2081107</v>
      </c>
      <c r="B236" s="19" t="s">
        <v>299</v>
      </c>
      <c r="C236" s="17">
        <v>2528</v>
      </c>
      <c r="D236" s="14">
        <v>2280</v>
      </c>
      <c r="E236" s="15">
        <f t="shared" si="5"/>
        <v>-0.0981012658227848</v>
      </c>
      <c r="F236" s="18"/>
    </row>
    <row r="237" ht="19.7" customHeight="1" spans="1:6">
      <c r="A237" s="12">
        <v>2081199</v>
      </c>
      <c r="B237" s="19" t="s">
        <v>300</v>
      </c>
      <c r="C237" s="17">
        <v>560</v>
      </c>
      <c r="D237" s="14">
        <v>500</v>
      </c>
      <c r="E237" s="15">
        <f t="shared" si="5"/>
        <v>-0.107142857142857</v>
      </c>
      <c r="F237" s="18"/>
    </row>
    <row r="238" ht="19.7" customHeight="1" spans="1:6">
      <c r="A238" s="12">
        <v>20816</v>
      </c>
      <c r="B238" s="13" t="s">
        <v>301</v>
      </c>
      <c r="C238" s="17">
        <v>12</v>
      </c>
      <c r="D238" s="14">
        <v>10</v>
      </c>
      <c r="E238" s="15">
        <f t="shared" si="5"/>
        <v>-0.166666666666667</v>
      </c>
      <c r="F238" s="18"/>
    </row>
    <row r="239" ht="19.7" customHeight="1" spans="1:6">
      <c r="A239" s="12">
        <v>2081601</v>
      </c>
      <c r="B239" s="19" t="s">
        <v>11</v>
      </c>
      <c r="C239" s="17">
        <v>12</v>
      </c>
      <c r="D239" s="14">
        <v>10</v>
      </c>
      <c r="E239" s="15">
        <f t="shared" si="5"/>
        <v>-0.166666666666667</v>
      </c>
      <c r="F239" s="18"/>
    </row>
    <row r="240" ht="19.7" customHeight="1" spans="1:6">
      <c r="A240" s="12">
        <v>20819</v>
      </c>
      <c r="B240" s="13" t="s">
        <v>302</v>
      </c>
      <c r="C240" s="17">
        <v>21616</v>
      </c>
      <c r="D240" s="14">
        <v>18500</v>
      </c>
      <c r="E240" s="15">
        <f t="shared" si="5"/>
        <v>-0.144152479644708</v>
      </c>
      <c r="F240" s="18"/>
    </row>
    <row r="241" ht="19.7" customHeight="1" spans="1:6">
      <c r="A241" s="12">
        <v>2081901</v>
      </c>
      <c r="B241" s="19" t="s">
        <v>303</v>
      </c>
      <c r="C241" s="17">
        <v>508</v>
      </c>
      <c r="D241" s="14">
        <v>500</v>
      </c>
      <c r="E241" s="15">
        <f t="shared" si="5"/>
        <v>-0.015748031496063</v>
      </c>
      <c r="F241" s="18"/>
    </row>
    <row r="242" ht="19.7" customHeight="1" spans="1:6">
      <c r="A242" s="12">
        <v>2081902</v>
      </c>
      <c r="B242" s="19" t="s">
        <v>304</v>
      </c>
      <c r="C242" s="17">
        <v>21108</v>
      </c>
      <c r="D242" s="14">
        <v>18000</v>
      </c>
      <c r="E242" s="15">
        <f t="shared" si="5"/>
        <v>-0.147242751563388</v>
      </c>
      <c r="F242" s="18"/>
    </row>
    <row r="243" ht="19.7" customHeight="1" spans="1:6">
      <c r="A243" s="12">
        <v>20820</v>
      </c>
      <c r="B243" s="13" t="s">
        <v>305</v>
      </c>
      <c r="C243" s="17">
        <v>312</v>
      </c>
      <c r="D243" s="14">
        <v>205</v>
      </c>
      <c r="E243" s="15">
        <f t="shared" si="5"/>
        <v>-0.342948717948718</v>
      </c>
      <c r="F243" s="18"/>
    </row>
    <row r="244" ht="19.7" customHeight="1" spans="1:6">
      <c r="A244" s="12">
        <v>2082001</v>
      </c>
      <c r="B244" s="19" t="s">
        <v>306</v>
      </c>
      <c r="C244" s="17">
        <v>309</v>
      </c>
      <c r="D244" s="14">
        <v>200</v>
      </c>
      <c r="E244" s="15">
        <f t="shared" si="5"/>
        <v>-0.352750809061489</v>
      </c>
      <c r="F244" s="18"/>
    </row>
    <row r="245" ht="19.7" customHeight="1" spans="1:6">
      <c r="A245" s="12">
        <v>2082002</v>
      </c>
      <c r="B245" s="19" t="s">
        <v>307</v>
      </c>
      <c r="C245" s="17">
        <v>3</v>
      </c>
      <c r="D245" s="14">
        <v>5</v>
      </c>
      <c r="E245" s="15">
        <f t="shared" si="5"/>
        <v>0.666666666666667</v>
      </c>
      <c r="F245" s="18"/>
    </row>
    <row r="246" ht="19.7" customHeight="1" spans="1:6">
      <c r="A246" s="12">
        <v>20821</v>
      </c>
      <c r="B246" s="13" t="s">
        <v>308</v>
      </c>
      <c r="C246" s="17">
        <v>1464</v>
      </c>
      <c r="D246" s="14">
        <v>1380</v>
      </c>
      <c r="E246" s="15">
        <f t="shared" si="5"/>
        <v>-0.0573770491803278</v>
      </c>
      <c r="F246" s="18"/>
    </row>
    <row r="247" ht="19.7" customHeight="1" spans="1:6">
      <c r="A247" s="12">
        <v>2082101</v>
      </c>
      <c r="B247" s="19" t="s">
        <v>309</v>
      </c>
      <c r="C247" s="17">
        <v>178</v>
      </c>
      <c r="D247" s="14">
        <v>180</v>
      </c>
      <c r="E247" s="15">
        <f t="shared" si="5"/>
        <v>0.0112359550561798</v>
      </c>
      <c r="F247" s="18"/>
    </row>
    <row r="248" ht="19.7" customHeight="1" spans="1:6">
      <c r="A248" s="12">
        <v>2082102</v>
      </c>
      <c r="B248" s="19" t="s">
        <v>310</v>
      </c>
      <c r="C248" s="17">
        <v>1286</v>
      </c>
      <c r="D248" s="14">
        <v>1200</v>
      </c>
      <c r="E248" s="15">
        <f t="shared" si="5"/>
        <v>-0.0668740279937792</v>
      </c>
      <c r="F248" s="18"/>
    </row>
    <row r="249" ht="19.7" customHeight="1" spans="1:6">
      <c r="A249" s="12">
        <v>20826</v>
      </c>
      <c r="B249" s="13" t="s">
        <v>311</v>
      </c>
      <c r="C249" s="17">
        <v>23812</v>
      </c>
      <c r="D249" s="14">
        <v>27907</v>
      </c>
      <c r="E249" s="15">
        <f t="shared" si="5"/>
        <v>0.17197211490005</v>
      </c>
      <c r="F249" s="18"/>
    </row>
    <row r="250" ht="19.7" customHeight="1" spans="1:6">
      <c r="A250" s="12">
        <v>2082601</v>
      </c>
      <c r="B250" s="19" t="s">
        <v>312</v>
      </c>
      <c r="C250" s="17">
        <v>584</v>
      </c>
      <c r="D250" s="14">
        <v>985</v>
      </c>
      <c r="E250" s="15">
        <f t="shared" si="5"/>
        <v>0.686643835616438</v>
      </c>
      <c r="F250" s="18"/>
    </row>
    <row r="251" ht="19.7" customHeight="1" spans="1:6">
      <c r="A251" s="12">
        <v>2082602</v>
      </c>
      <c r="B251" s="19" t="s">
        <v>313</v>
      </c>
      <c r="C251" s="17">
        <v>23228</v>
      </c>
      <c r="D251" s="14">
        <v>26922</v>
      </c>
      <c r="E251" s="15">
        <f t="shared" si="5"/>
        <v>0.159032202514207</v>
      </c>
      <c r="F251" s="18"/>
    </row>
    <row r="252" ht="19.7" customHeight="1" spans="1:6">
      <c r="A252" s="12">
        <v>20827</v>
      </c>
      <c r="B252" s="13" t="s">
        <v>314</v>
      </c>
      <c r="C252" s="17">
        <v>149</v>
      </c>
      <c r="D252" s="14">
        <v>170</v>
      </c>
      <c r="E252" s="15">
        <f t="shared" si="5"/>
        <v>0.140939597315436</v>
      </c>
      <c r="F252" s="18"/>
    </row>
    <row r="253" ht="19.7" customHeight="1" spans="1:6">
      <c r="A253" s="12" t="s">
        <v>315</v>
      </c>
      <c r="B253" s="19" t="s">
        <v>316</v>
      </c>
      <c r="C253" s="17">
        <v>149</v>
      </c>
      <c r="D253" s="14">
        <v>170</v>
      </c>
      <c r="E253" s="15">
        <f t="shared" si="5"/>
        <v>0.140939597315436</v>
      </c>
      <c r="F253" s="18"/>
    </row>
    <row r="254" ht="19.7" customHeight="1" spans="1:6">
      <c r="A254" s="12">
        <v>20828</v>
      </c>
      <c r="B254" s="13" t="s">
        <v>317</v>
      </c>
      <c r="C254" s="17">
        <v>1292</v>
      </c>
      <c r="D254" s="14">
        <v>1230</v>
      </c>
      <c r="E254" s="15">
        <f t="shared" si="5"/>
        <v>-0.0479876160990712</v>
      </c>
      <c r="F254" s="18"/>
    </row>
    <row r="255" ht="19.7" customHeight="1" spans="1:6">
      <c r="A255" s="12">
        <v>2082801</v>
      </c>
      <c r="B255" s="19" t="s">
        <v>11</v>
      </c>
      <c r="C255" s="17">
        <v>303</v>
      </c>
      <c r="D255" s="14">
        <v>300</v>
      </c>
      <c r="E255" s="15">
        <f t="shared" si="5"/>
        <v>-0.00990099009900991</v>
      </c>
      <c r="F255" s="18"/>
    </row>
    <row r="256" ht="19.7" customHeight="1" spans="1:6">
      <c r="A256" s="12">
        <v>2082804</v>
      </c>
      <c r="B256" s="19" t="s">
        <v>318</v>
      </c>
      <c r="C256" s="17">
        <v>25</v>
      </c>
      <c r="D256" s="14">
        <v>30</v>
      </c>
      <c r="E256" s="15">
        <f t="shared" si="5"/>
        <v>0.2</v>
      </c>
      <c r="F256" s="18"/>
    </row>
    <row r="257" ht="19.7" customHeight="1" spans="1:6">
      <c r="A257" s="12">
        <v>2082899</v>
      </c>
      <c r="B257" s="19" t="s">
        <v>319</v>
      </c>
      <c r="C257" s="17">
        <v>964</v>
      </c>
      <c r="D257" s="14">
        <v>900</v>
      </c>
      <c r="E257" s="15">
        <f t="shared" si="5"/>
        <v>-0.0663900414937759</v>
      </c>
      <c r="F257" s="18"/>
    </row>
    <row r="258" ht="19.7" customHeight="1" spans="1:6">
      <c r="A258" s="12">
        <v>20830</v>
      </c>
      <c r="B258" s="13" t="s">
        <v>320</v>
      </c>
      <c r="C258" s="17">
        <v>725</v>
      </c>
      <c r="D258" s="14">
        <v>766</v>
      </c>
      <c r="E258" s="15">
        <f t="shared" si="5"/>
        <v>0.056551724137931</v>
      </c>
      <c r="F258" s="18"/>
    </row>
    <row r="259" ht="19.7" customHeight="1" spans="1:6">
      <c r="A259" s="12">
        <v>2083001</v>
      </c>
      <c r="B259" s="19" t="s">
        <v>321</v>
      </c>
      <c r="C259" s="17">
        <v>725</v>
      </c>
      <c r="D259" s="14">
        <v>766</v>
      </c>
      <c r="E259" s="15">
        <f t="shared" si="5"/>
        <v>0.056551724137931</v>
      </c>
      <c r="F259" s="18"/>
    </row>
    <row r="260" ht="19.7" customHeight="1" spans="1:6">
      <c r="A260" s="12">
        <v>20899</v>
      </c>
      <c r="B260" s="13" t="s">
        <v>322</v>
      </c>
      <c r="C260" s="17">
        <v>5709</v>
      </c>
      <c r="D260" s="14">
        <v>3000</v>
      </c>
      <c r="E260" s="15">
        <f t="shared" si="5"/>
        <v>-0.474513925380977</v>
      </c>
      <c r="F260" s="18"/>
    </row>
    <row r="261" ht="19.7" customHeight="1" spans="1:6">
      <c r="A261" s="12">
        <v>2089999</v>
      </c>
      <c r="B261" s="19" t="s">
        <v>323</v>
      </c>
      <c r="C261" s="17">
        <v>5709</v>
      </c>
      <c r="D261" s="14">
        <v>3000</v>
      </c>
      <c r="E261" s="15">
        <f t="shared" si="5"/>
        <v>-0.474513925380977</v>
      </c>
      <c r="F261" s="18"/>
    </row>
    <row r="262" ht="19.7" customHeight="1" spans="1:6">
      <c r="A262" s="12">
        <v>210</v>
      </c>
      <c r="B262" s="13" t="s">
        <v>324</v>
      </c>
      <c r="C262" s="14">
        <f>C263+C266+C271+C274+C283+C286+C291+C295+C297+C299+C301+C303</f>
        <v>45833</v>
      </c>
      <c r="D262" s="14">
        <f>D263+D266+D271+D274+D283+D286+D291+D295+D297+D299+D301+D303</f>
        <v>48394</v>
      </c>
      <c r="E262" s="15">
        <f t="shared" si="5"/>
        <v>0.0558767700128728</v>
      </c>
      <c r="F262" s="18"/>
    </row>
    <row r="263" ht="19.7" customHeight="1" spans="1:6">
      <c r="A263" s="12">
        <v>21001</v>
      </c>
      <c r="B263" s="13" t="s">
        <v>325</v>
      </c>
      <c r="C263" s="17">
        <v>768</v>
      </c>
      <c r="D263" s="14">
        <v>700</v>
      </c>
      <c r="E263" s="15">
        <f t="shared" si="5"/>
        <v>-0.0885416666666666</v>
      </c>
      <c r="F263" s="18"/>
    </row>
    <row r="264" ht="19.7" customHeight="1" spans="1:6">
      <c r="A264" s="12">
        <v>2100101</v>
      </c>
      <c r="B264" s="19" t="s">
        <v>11</v>
      </c>
      <c r="C264" s="17">
        <v>717</v>
      </c>
      <c r="D264" s="14">
        <v>650</v>
      </c>
      <c r="E264" s="15">
        <f t="shared" si="5"/>
        <v>-0.0934449093444909</v>
      </c>
      <c r="F264" s="18"/>
    </row>
    <row r="265" ht="19.7" customHeight="1" spans="1:6">
      <c r="A265" s="12">
        <v>2100199</v>
      </c>
      <c r="B265" s="19" t="s">
        <v>326</v>
      </c>
      <c r="C265" s="17">
        <v>51</v>
      </c>
      <c r="D265" s="14">
        <v>50</v>
      </c>
      <c r="E265" s="15">
        <f t="shared" si="5"/>
        <v>-0.0196078431372549</v>
      </c>
      <c r="F265" s="18"/>
    </row>
    <row r="266" ht="19.7" customHeight="1" spans="1:6">
      <c r="A266" s="12">
        <v>21002</v>
      </c>
      <c r="B266" s="13" t="s">
        <v>327</v>
      </c>
      <c r="C266" s="17">
        <v>4596</v>
      </c>
      <c r="D266" s="14">
        <v>4000</v>
      </c>
      <c r="E266" s="15">
        <f t="shared" si="5"/>
        <v>-0.129677980852916</v>
      </c>
      <c r="F266" s="18"/>
    </row>
    <row r="267" ht="19.7" customHeight="1" spans="1:6">
      <c r="A267" s="12">
        <v>2100201</v>
      </c>
      <c r="B267" s="19" t="s">
        <v>328</v>
      </c>
      <c r="C267" s="17">
        <v>2458</v>
      </c>
      <c r="D267" s="14">
        <v>2000</v>
      </c>
      <c r="E267" s="15">
        <f t="shared" si="5"/>
        <v>-0.186330349877949</v>
      </c>
      <c r="F267" s="18"/>
    </row>
    <row r="268" ht="19.7" customHeight="1" spans="1:6">
      <c r="A268" s="12">
        <v>2100202</v>
      </c>
      <c r="B268" s="19" t="s">
        <v>329</v>
      </c>
      <c r="C268" s="17">
        <v>1093</v>
      </c>
      <c r="D268" s="14">
        <v>1000</v>
      </c>
      <c r="E268" s="15">
        <f t="shared" si="5"/>
        <v>-0.0850869167429095</v>
      </c>
      <c r="F268" s="18"/>
    </row>
    <row r="269" ht="19.7" customHeight="1" spans="1:6">
      <c r="A269" s="12">
        <v>2100206</v>
      </c>
      <c r="B269" s="19" t="s">
        <v>330</v>
      </c>
      <c r="C269" s="17">
        <v>617</v>
      </c>
      <c r="D269" s="14">
        <v>600</v>
      </c>
      <c r="E269" s="15">
        <f t="shared" si="5"/>
        <v>-0.0275526742301458</v>
      </c>
      <c r="F269" s="18"/>
    </row>
    <row r="270" ht="19.7" customHeight="1" spans="1:6">
      <c r="A270" s="12">
        <v>2100299</v>
      </c>
      <c r="B270" s="19" t="s">
        <v>331</v>
      </c>
      <c r="C270" s="17">
        <v>428</v>
      </c>
      <c r="D270" s="14">
        <v>400</v>
      </c>
      <c r="E270" s="15">
        <f t="shared" si="5"/>
        <v>-0.0654205607476636</v>
      </c>
      <c r="F270" s="18"/>
    </row>
    <row r="271" ht="19.7" customHeight="1" spans="1:6">
      <c r="A271" s="12">
        <v>21003</v>
      </c>
      <c r="B271" s="13" t="s">
        <v>332</v>
      </c>
      <c r="C271" s="17">
        <v>5740</v>
      </c>
      <c r="D271" s="14">
        <v>4600</v>
      </c>
      <c r="E271" s="15">
        <f t="shared" si="5"/>
        <v>-0.198606271777004</v>
      </c>
      <c r="F271" s="18"/>
    </row>
    <row r="272" ht="19.7" customHeight="1" spans="1:6">
      <c r="A272" s="12">
        <v>2100302</v>
      </c>
      <c r="B272" s="19" t="s">
        <v>333</v>
      </c>
      <c r="C272" s="17">
        <v>4299</v>
      </c>
      <c r="D272" s="14">
        <v>3600</v>
      </c>
      <c r="E272" s="15">
        <f t="shared" si="5"/>
        <v>-0.162595952547104</v>
      </c>
      <c r="F272" s="18"/>
    </row>
    <row r="273" ht="19.7" customHeight="1" spans="1:6">
      <c r="A273" s="12">
        <v>2100399</v>
      </c>
      <c r="B273" s="19" t="s">
        <v>334</v>
      </c>
      <c r="C273" s="17">
        <v>1441</v>
      </c>
      <c r="D273" s="14">
        <v>1000</v>
      </c>
      <c r="E273" s="15">
        <f t="shared" si="5"/>
        <v>-0.306037473976405</v>
      </c>
      <c r="F273" s="18"/>
    </row>
    <row r="274" ht="19.7" customHeight="1" spans="1:6">
      <c r="A274" s="12">
        <v>21004</v>
      </c>
      <c r="B274" s="13" t="s">
        <v>335</v>
      </c>
      <c r="C274" s="17">
        <v>15380</v>
      </c>
      <c r="D274" s="14">
        <v>11820</v>
      </c>
      <c r="E274" s="15">
        <f t="shared" si="5"/>
        <v>-0.23146944083225</v>
      </c>
      <c r="F274" s="18"/>
    </row>
    <row r="275" ht="19.7" customHeight="1" spans="1:6">
      <c r="A275" s="12">
        <v>2100401</v>
      </c>
      <c r="B275" s="19" t="s">
        <v>336</v>
      </c>
      <c r="C275" s="17">
        <v>1699</v>
      </c>
      <c r="D275" s="14">
        <v>1600</v>
      </c>
      <c r="E275" s="15">
        <f t="shared" si="5"/>
        <v>-0.0582695703354915</v>
      </c>
      <c r="F275" s="18"/>
    </row>
    <row r="276" ht="19.7" customHeight="1" spans="1:6">
      <c r="A276" s="12">
        <v>2100402</v>
      </c>
      <c r="B276" s="19" t="s">
        <v>337</v>
      </c>
      <c r="C276" s="17">
        <v>263</v>
      </c>
      <c r="D276" s="14">
        <v>220</v>
      </c>
      <c r="E276" s="15">
        <f t="shared" si="5"/>
        <v>-0.163498098859316</v>
      </c>
      <c r="F276" s="18"/>
    </row>
    <row r="277" ht="19.7" customHeight="1" spans="1:6">
      <c r="A277" s="12">
        <v>2100403</v>
      </c>
      <c r="B277" s="19" t="s">
        <v>338</v>
      </c>
      <c r="C277" s="17">
        <v>98</v>
      </c>
      <c r="D277" s="14">
        <v>100</v>
      </c>
      <c r="E277" s="15">
        <f t="shared" si="5"/>
        <v>0.0204081632653061</v>
      </c>
      <c r="F277" s="18"/>
    </row>
    <row r="278" ht="19.7" customHeight="1" spans="1:6">
      <c r="A278" s="12">
        <v>2100407</v>
      </c>
      <c r="B278" s="19" t="s">
        <v>339</v>
      </c>
      <c r="C278" s="17">
        <v>263</v>
      </c>
      <c r="D278" s="14">
        <v>300</v>
      </c>
      <c r="E278" s="15">
        <f t="shared" si="5"/>
        <v>0.140684410646388</v>
      </c>
      <c r="F278" s="18"/>
    </row>
    <row r="279" ht="19.7" customHeight="1" spans="1:6">
      <c r="A279" s="12">
        <v>2100408</v>
      </c>
      <c r="B279" s="19" t="s">
        <v>340</v>
      </c>
      <c r="C279" s="17">
        <v>6424</v>
      </c>
      <c r="D279" s="14">
        <v>6500</v>
      </c>
      <c r="E279" s="15">
        <f t="shared" si="5"/>
        <v>0.0118306351183064</v>
      </c>
      <c r="F279" s="18"/>
    </row>
    <row r="280" ht="19.7" customHeight="1" spans="1:6">
      <c r="A280" s="12">
        <v>2100409</v>
      </c>
      <c r="B280" s="19" t="s">
        <v>341</v>
      </c>
      <c r="C280" s="17">
        <v>680</v>
      </c>
      <c r="D280" s="14">
        <v>600</v>
      </c>
      <c r="E280" s="15">
        <f t="shared" si="5"/>
        <v>-0.117647058823529</v>
      </c>
      <c r="F280" s="18"/>
    </row>
    <row r="281" ht="19.7" customHeight="1" spans="1:6">
      <c r="A281" s="12">
        <v>2100410</v>
      </c>
      <c r="B281" s="19" t="s">
        <v>342</v>
      </c>
      <c r="C281" s="17">
        <v>3068</v>
      </c>
      <c r="D281" s="14">
        <v>2000</v>
      </c>
      <c r="E281" s="15">
        <f t="shared" si="5"/>
        <v>-0.348109517601043</v>
      </c>
      <c r="F281" s="18"/>
    </row>
    <row r="282" ht="19.7" customHeight="1" spans="1:6">
      <c r="A282" s="12">
        <v>2100499</v>
      </c>
      <c r="B282" s="19" t="s">
        <v>343</v>
      </c>
      <c r="C282" s="17">
        <v>2885</v>
      </c>
      <c r="D282" s="14">
        <v>500</v>
      </c>
      <c r="E282" s="15">
        <f t="shared" si="5"/>
        <v>-0.826689774696707</v>
      </c>
      <c r="F282" s="18"/>
    </row>
    <row r="283" ht="19.7" customHeight="1" spans="1:6">
      <c r="A283" s="12">
        <v>21007</v>
      </c>
      <c r="B283" s="13" t="s">
        <v>344</v>
      </c>
      <c r="C283" s="17">
        <v>1826</v>
      </c>
      <c r="D283" s="14">
        <v>1500</v>
      </c>
      <c r="E283" s="15">
        <f t="shared" si="5"/>
        <v>-0.178532311062432</v>
      </c>
      <c r="F283" s="18"/>
    </row>
    <row r="284" ht="19.7" customHeight="1" spans="1:6">
      <c r="A284" s="12">
        <v>2100717</v>
      </c>
      <c r="B284" s="19" t="s">
        <v>345</v>
      </c>
      <c r="C284" s="17">
        <v>308</v>
      </c>
      <c r="D284" s="14">
        <v>300</v>
      </c>
      <c r="E284" s="15">
        <f t="shared" si="5"/>
        <v>-0.025974025974026</v>
      </c>
      <c r="F284" s="18"/>
    </row>
    <row r="285" ht="19.7" customHeight="1" spans="1:6">
      <c r="A285" s="12">
        <v>2100799</v>
      </c>
      <c r="B285" s="19" t="s">
        <v>346</v>
      </c>
      <c r="C285" s="17">
        <v>1518</v>
      </c>
      <c r="D285" s="14">
        <v>1200</v>
      </c>
      <c r="E285" s="15">
        <f t="shared" si="5"/>
        <v>-0.209486166007905</v>
      </c>
      <c r="F285" s="18"/>
    </row>
    <row r="286" ht="19.7" customHeight="1" spans="1:6">
      <c r="A286" s="12" t="s">
        <v>347</v>
      </c>
      <c r="B286" s="13" t="s">
        <v>348</v>
      </c>
      <c r="C286" s="17">
        <v>9628</v>
      </c>
      <c r="D286" s="14">
        <v>8660</v>
      </c>
      <c r="E286" s="15">
        <f t="shared" si="5"/>
        <v>-0.100540091400083</v>
      </c>
      <c r="F286" s="18"/>
    </row>
    <row r="287" ht="19.7" customHeight="1" spans="1:6">
      <c r="A287" s="12" t="s">
        <v>349</v>
      </c>
      <c r="B287" s="19" t="s">
        <v>350</v>
      </c>
      <c r="C287" s="17">
        <v>2648</v>
      </c>
      <c r="D287" s="14">
        <v>2600</v>
      </c>
      <c r="E287" s="15">
        <f t="shared" ref="E287:E291" si="6">(D287/C287-1)*100%</f>
        <v>-0.0181268882175226</v>
      </c>
      <c r="F287" s="18"/>
    </row>
    <row r="288" ht="19.7" customHeight="1" spans="1:6">
      <c r="A288" s="12" t="s">
        <v>351</v>
      </c>
      <c r="B288" s="19" t="s">
        <v>352</v>
      </c>
      <c r="C288" s="17">
        <v>4943</v>
      </c>
      <c r="D288" s="14">
        <v>4000</v>
      </c>
      <c r="E288" s="15">
        <f t="shared" si="6"/>
        <v>-0.190774833097309</v>
      </c>
      <c r="F288" s="18"/>
    </row>
    <row r="289" ht="19.7" customHeight="1" spans="1:6">
      <c r="A289" s="12" t="s">
        <v>353</v>
      </c>
      <c r="B289" s="19" t="s">
        <v>354</v>
      </c>
      <c r="C289" s="17">
        <v>1978</v>
      </c>
      <c r="D289" s="14">
        <v>2000</v>
      </c>
      <c r="E289" s="15">
        <f t="shared" si="6"/>
        <v>0.0111223458038423</v>
      </c>
      <c r="F289" s="18"/>
    </row>
    <row r="290" s="1" customFormat="1" ht="19.7" customHeight="1" spans="1:6">
      <c r="A290" s="12" t="s">
        <v>355</v>
      </c>
      <c r="B290" s="19" t="s">
        <v>356</v>
      </c>
      <c r="C290" s="17">
        <v>59</v>
      </c>
      <c r="D290" s="14">
        <v>60</v>
      </c>
      <c r="E290" s="15">
        <f t="shared" si="6"/>
        <v>0.0169491525423728</v>
      </c>
      <c r="F290" s="18"/>
    </row>
    <row r="291" ht="19.7" customHeight="1" spans="1:6">
      <c r="A291" s="12" t="s">
        <v>357</v>
      </c>
      <c r="B291" s="13" t="s">
        <v>358</v>
      </c>
      <c r="C291" s="17">
        <v>2308</v>
      </c>
      <c r="D291" s="14">
        <v>9564</v>
      </c>
      <c r="E291" s="15">
        <f t="shared" si="6"/>
        <v>3.14384748700173</v>
      </c>
      <c r="F291" s="18"/>
    </row>
    <row r="292" ht="19.7" customHeight="1" spans="1:6">
      <c r="A292" s="12">
        <v>2101201</v>
      </c>
      <c r="B292" s="19" t="s">
        <v>359</v>
      </c>
      <c r="C292" s="17"/>
      <c r="D292" s="14">
        <v>3446</v>
      </c>
      <c r="E292" s="15"/>
      <c r="F292" s="18"/>
    </row>
    <row r="293" ht="19.7" customHeight="1" spans="1:6">
      <c r="A293" s="12" t="s">
        <v>360</v>
      </c>
      <c r="B293" s="19" t="s">
        <v>361</v>
      </c>
      <c r="C293" s="17">
        <v>2221</v>
      </c>
      <c r="D293" s="14">
        <v>6018</v>
      </c>
      <c r="E293" s="15">
        <f t="shared" ref="E293:E347" si="7">(D293/C293-1)*100%</f>
        <v>1.70959027465106</v>
      </c>
      <c r="F293" s="18"/>
    </row>
    <row r="294" ht="19.7" customHeight="1" spans="1:6">
      <c r="A294" s="12" t="s">
        <v>362</v>
      </c>
      <c r="B294" s="19" t="s">
        <v>363</v>
      </c>
      <c r="C294" s="17">
        <v>87</v>
      </c>
      <c r="D294" s="14">
        <v>100</v>
      </c>
      <c r="E294" s="15">
        <f t="shared" si="7"/>
        <v>0.149425287356322</v>
      </c>
      <c r="F294" s="18"/>
    </row>
    <row r="295" ht="19.7" customHeight="1" spans="1:6">
      <c r="A295" s="12" t="s">
        <v>364</v>
      </c>
      <c r="B295" s="13" t="s">
        <v>365</v>
      </c>
      <c r="C295" s="17">
        <v>4177</v>
      </c>
      <c r="D295" s="14">
        <v>6000</v>
      </c>
      <c r="E295" s="15">
        <f t="shared" si="7"/>
        <v>0.436437634666028</v>
      </c>
      <c r="F295" s="18"/>
    </row>
    <row r="296" ht="19.7" customHeight="1" spans="1:6">
      <c r="A296" s="12" t="s">
        <v>366</v>
      </c>
      <c r="B296" s="19" t="s">
        <v>367</v>
      </c>
      <c r="C296" s="17">
        <v>4177</v>
      </c>
      <c r="D296" s="14">
        <v>6000</v>
      </c>
      <c r="E296" s="15">
        <f t="shared" si="7"/>
        <v>0.436437634666028</v>
      </c>
      <c r="F296" s="18"/>
    </row>
    <row r="297" ht="19.7" customHeight="1" spans="1:6">
      <c r="A297" s="12" t="s">
        <v>368</v>
      </c>
      <c r="B297" s="13" t="s">
        <v>369</v>
      </c>
      <c r="C297" s="17">
        <v>445</v>
      </c>
      <c r="D297" s="14">
        <v>500</v>
      </c>
      <c r="E297" s="15">
        <f t="shared" si="7"/>
        <v>0.123595505617978</v>
      </c>
      <c r="F297" s="18"/>
    </row>
    <row r="298" ht="19.7" customHeight="1" spans="1:6">
      <c r="A298" s="12" t="s">
        <v>370</v>
      </c>
      <c r="B298" s="19" t="s">
        <v>371</v>
      </c>
      <c r="C298" s="17">
        <v>445</v>
      </c>
      <c r="D298" s="14">
        <v>500</v>
      </c>
      <c r="E298" s="15">
        <f t="shared" si="7"/>
        <v>0.123595505617978</v>
      </c>
      <c r="F298" s="18"/>
    </row>
    <row r="299" ht="19.7" customHeight="1" spans="1:6">
      <c r="A299" s="12" t="s">
        <v>372</v>
      </c>
      <c r="B299" s="13" t="s">
        <v>373</v>
      </c>
      <c r="C299" s="17">
        <v>7</v>
      </c>
      <c r="D299" s="14">
        <v>10</v>
      </c>
      <c r="E299" s="15">
        <f t="shared" si="7"/>
        <v>0.428571428571429</v>
      </c>
      <c r="F299" s="18"/>
    </row>
    <row r="300" ht="19.7" customHeight="1" spans="1:6">
      <c r="A300" s="12" t="s">
        <v>374</v>
      </c>
      <c r="B300" s="19" t="s">
        <v>11</v>
      </c>
      <c r="C300" s="17">
        <v>7</v>
      </c>
      <c r="D300" s="14">
        <v>10</v>
      </c>
      <c r="E300" s="15">
        <f t="shared" si="7"/>
        <v>0.428571428571429</v>
      </c>
      <c r="F300" s="18"/>
    </row>
    <row r="301" ht="19.7" customHeight="1" spans="1:6">
      <c r="A301" s="12" t="s">
        <v>375</v>
      </c>
      <c r="B301" s="13" t="s">
        <v>376</v>
      </c>
      <c r="C301" s="17">
        <v>39</v>
      </c>
      <c r="D301" s="14">
        <v>40</v>
      </c>
      <c r="E301" s="15">
        <f t="shared" si="7"/>
        <v>0.0256410256410255</v>
      </c>
      <c r="F301" s="18"/>
    </row>
    <row r="302" ht="19.7" customHeight="1" spans="1:6">
      <c r="A302" s="12" t="s">
        <v>377</v>
      </c>
      <c r="B302" s="19" t="s">
        <v>378</v>
      </c>
      <c r="C302" s="17">
        <v>39</v>
      </c>
      <c r="D302" s="14">
        <v>40</v>
      </c>
      <c r="E302" s="15">
        <f t="shared" si="7"/>
        <v>0.0256410256410255</v>
      </c>
      <c r="F302" s="18"/>
    </row>
    <row r="303" ht="19.7" customHeight="1" spans="1:6">
      <c r="A303" s="12" t="s">
        <v>379</v>
      </c>
      <c r="B303" s="13" t="s">
        <v>380</v>
      </c>
      <c r="C303" s="17">
        <v>919</v>
      </c>
      <c r="D303" s="14">
        <v>1000</v>
      </c>
      <c r="E303" s="15">
        <f t="shared" si="7"/>
        <v>0.088139281828074</v>
      </c>
      <c r="F303" s="18"/>
    </row>
    <row r="304" ht="19.7" customHeight="1" spans="1:6">
      <c r="A304" s="12" t="s">
        <v>381</v>
      </c>
      <c r="B304" s="19" t="s">
        <v>382</v>
      </c>
      <c r="C304" s="17">
        <v>919</v>
      </c>
      <c r="D304" s="14">
        <v>1000</v>
      </c>
      <c r="E304" s="15">
        <f t="shared" si="7"/>
        <v>0.088139281828074</v>
      </c>
      <c r="F304" s="18"/>
    </row>
    <row r="305" ht="19.7" customHeight="1" spans="1:6">
      <c r="A305" s="12" t="s">
        <v>383</v>
      </c>
      <c r="B305" s="13" t="s">
        <v>384</v>
      </c>
      <c r="C305" s="14">
        <f>C306+C309+C311+C315+C318+C323+C325</f>
        <v>10220</v>
      </c>
      <c r="D305" s="14">
        <f>D306+D309+D311+D315+D318+D323+D325</f>
        <v>12100</v>
      </c>
      <c r="E305" s="15">
        <f t="shared" si="7"/>
        <v>0.183953033268102</v>
      </c>
      <c r="F305" s="18"/>
    </row>
    <row r="306" ht="19.7" customHeight="1" spans="1:6">
      <c r="A306" s="12" t="s">
        <v>385</v>
      </c>
      <c r="B306" s="13" t="s">
        <v>386</v>
      </c>
      <c r="C306" s="17">
        <v>2778</v>
      </c>
      <c r="D306" s="14">
        <v>2800</v>
      </c>
      <c r="E306" s="15">
        <f t="shared" si="7"/>
        <v>0.00791936645068403</v>
      </c>
      <c r="F306" s="18"/>
    </row>
    <row r="307" ht="19.7" customHeight="1" spans="1:6">
      <c r="A307" s="12" t="s">
        <v>387</v>
      </c>
      <c r="B307" s="19" t="s">
        <v>11</v>
      </c>
      <c r="C307" s="17">
        <v>17</v>
      </c>
      <c r="D307" s="14">
        <v>20</v>
      </c>
      <c r="E307" s="15">
        <f t="shared" si="7"/>
        <v>0.176470588235294</v>
      </c>
      <c r="F307" s="18"/>
    </row>
    <row r="308" ht="19.7" customHeight="1" spans="1:6">
      <c r="A308" s="12" t="s">
        <v>388</v>
      </c>
      <c r="B308" s="19" t="s">
        <v>389</v>
      </c>
      <c r="C308" s="17">
        <v>2761</v>
      </c>
      <c r="D308" s="14">
        <v>2780</v>
      </c>
      <c r="E308" s="15">
        <f t="shared" si="7"/>
        <v>0.00688156465048895</v>
      </c>
      <c r="F308" s="18"/>
    </row>
    <row r="309" ht="19.7" customHeight="1" spans="1:6">
      <c r="A309" s="12" t="s">
        <v>390</v>
      </c>
      <c r="B309" s="13" t="s">
        <v>391</v>
      </c>
      <c r="C309" s="17">
        <v>173</v>
      </c>
      <c r="D309" s="14">
        <v>200</v>
      </c>
      <c r="E309" s="15">
        <f t="shared" si="7"/>
        <v>0.15606936416185</v>
      </c>
      <c r="F309" s="18"/>
    </row>
    <row r="310" ht="19.7" customHeight="1" spans="1:6">
      <c r="A310" s="12" t="s">
        <v>392</v>
      </c>
      <c r="B310" s="19" t="s">
        <v>393</v>
      </c>
      <c r="C310" s="17">
        <v>173</v>
      </c>
      <c r="D310" s="14">
        <v>200</v>
      </c>
      <c r="E310" s="15">
        <f t="shared" si="7"/>
        <v>0.15606936416185</v>
      </c>
      <c r="F310" s="18"/>
    </row>
    <row r="311" ht="19.7" customHeight="1" spans="1:6">
      <c r="A311" s="12" t="s">
        <v>394</v>
      </c>
      <c r="B311" s="13" t="s">
        <v>395</v>
      </c>
      <c r="C311" s="17">
        <v>3100</v>
      </c>
      <c r="D311" s="14">
        <v>5100</v>
      </c>
      <c r="E311" s="15">
        <f t="shared" si="7"/>
        <v>0.645161290322581</v>
      </c>
      <c r="F311" s="18"/>
    </row>
    <row r="312" ht="19.7" customHeight="1" spans="1:6">
      <c r="A312" s="12" t="s">
        <v>396</v>
      </c>
      <c r="B312" s="19" t="s">
        <v>397</v>
      </c>
      <c r="C312" s="17">
        <v>90</v>
      </c>
      <c r="D312" s="14">
        <v>100</v>
      </c>
      <c r="E312" s="15">
        <f t="shared" si="7"/>
        <v>0.111111111111111</v>
      </c>
      <c r="F312" s="18"/>
    </row>
    <row r="313" ht="19.7" customHeight="1" spans="1:6">
      <c r="A313" s="12" t="s">
        <v>398</v>
      </c>
      <c r="B313" s="19" t="s">
        <v>399</v>
      </c>
      <c r="C313" s="17">
        <v>2656</v>
      </c>
      <c r="D313" s="14">
        <v>3000</v>
      </c>
      <c r="E313" s="15">
        <f t="shared" si="7"/>
        <v>0.129518072289157</v>
      </c>
      <c r="F313" s="18"/>
    </row>
    <row r="314" ht="19.7" customHeight="1" spans="1:6">
      <c r="A314" s="12" t="s">
        <v>400</v>
      </c>
      <c r="B314" s="19" t="s">
        <v>401</v>
      </c>
      <c r="C314" s="17">
        <v>354</v>
      </c>
      <c r="D314" s="14">
        <v>2000</v>
      </c>
      <c r="E314" s="15">
        <f t="shared" si="7"/>
        <v>4.64971751412429</v>
      </c>
      <c r="F314" s="18"/>
    </row>
    <row r="315" ht="19.7" customHeight="1" spans="1:6">
      <c r="A315" s="12" t="s">
        <v>402</v>
      </c>
      <c r="B315" s="13" t="s">
        <v>403</v>
      </c>
      <c r="C315" s="17">
        <v>2570</v>
      </c>
      <c r="D315" s="14">
        <v>2400</v>
      </c>
      <c r="E315" s="15">
        <f t="shared" si="7"/>
        <v>-0.066147859922179</v>
      </c>
      <c r="F315" s="18"/>
    </row>
    <row r="316" ht="19.7" customHeight="1" spans="1:6">
      <c r="A316" s="12" t="s">
        <v>404</v>
      </c>
      <c r="B316" s="19" t="s">
        <v>405</v>
      </c>
      <c r="C316" s="17">
        <v>1133</v>
      </c>
      <c r="D316" s="14">
        <v>1200</v>
      </c>
      <c r="E316" s="15">
        <f t="shared" si="7"/>
        <v>0.0591350397175641</v>
      </c>
      <c r="F316" s="18"/>
    </row>
    <row r="317" ht="19.7" customHeight="1" spans="1:6">
      <c r="A317" s="12" t="s">
        <v>406</v>
      </c>
      <c r="B317" s="19" t="s">
        <v>407</v>
      </c>
      <c r="C317" s="17">
        <v>1437</v>
      </c>
      <c r="D317" s="14">
        <v>1200</v>
      </c>
      <c r="E317" s="15">
        <f t="shared" si="7"/>
        <v>-0.164926931106472</v>
      </c>
      <c r="F317" s="18"/>
    </row>
    <row r="318" ht="19.7" customHeight="1" spans="1:6">
      <c r="A318" s="12" t="s">
        <v>408</v>
      </c>
      <c r="B318" s="13" t="s">
        <v>409</v>
      </c>
      <c r="C318" s="17">
        <v>881</v>
      </c>
      <c r="D318" s="14">
        <v>890</v>
      </c>
      <c r="E318" s="15">
        <f t="shared" si="7"/>
        <v>0.0102156640181612</v>
      </c>
      <c r="F318" s="18"/>
    </row>
    <row r="319" ht="19.7" customHeight="1" spans="1:6">
      <c r="A319" s="12" t="s">
        <v>410</v>
      </c>
      <c r="B319" s="19" t="s">
        <v>411</v>
      </c>
      <c r="C319" s="17">
        <v>681</v>
      </c>
      <c r="D319" s="14">
        <v>650</v>
      </c>
      <c r="E319" s="15">
        <f t="shared" si="7"/>
        <v>-0.0455212922173275</v>
      </c>
      <c r="F319" s="18"/>
    </row>
    <row r="320" ht="19.7" customHeight="1" spans="1:6">
      <c r="A320" s="12" t="s">
        <v>412</v>
      </c>
      <c r="B320" s="19" t="s">
        <v>413</v>
      </c>
      <c r="C320" s="17">
        <v>167</v>
      </c>
      <c r="D320" s="14">
        <v>200</v>
      </c>
      <c r="E320" s="15">
        <f t="shared" si="7"/>
        <v>0.197604790419162</v>
      </c>
      <c r="F320" s="18"/>
    </row>
    <row r="321" ht="19.7" customHeight="1" spans="1:6">
      <c r="A321" s="12" t="s">
        <v>414</v>
      </c>
      <c r="B321" s="19" t="s">
        <v>415</v>
      </c>
      <c r="C321" s="17">
        <v>17</v>
      </c>
      <c r="D321" s="14">
        <v>20</v>
      </c>
      <c r="E321" s="15">
        <f t="shared" si="7"/>
        <v>0.176470588235294</v>
      </c>
      <c r="F321" s="18"/>
    </row>
    <row r="322" ht="19.7" customHeight="1" spans="1:6">
      <c r="A322" s="12" t="s">
        <v>416</v>
      </c>
      <c r="B322" s="19" t="s">
        <v>417</v>
      </c>
      <c r="C322" s="17">
        <v>16</v>
      </c>
      <c r="D322" s="14">
        <v>20</v>
      </c>
      <c r="E322" s="15">
        <f t="shared" si="7"/>
        <v>0.25</v>
      </c>
      <c r="F322" s="18"/>
    </row>
    <row r="323" ht="19.7" customHeight="1" spans="1:6">
      <c r="A323" s="12" t="s">
        <v>418</v>
      </c>
      <c r="B323" s="13" t="s">
        <v>419</v>
      </c>
      <c r="C323" s="17">
        <v>710</v>
      </c>
      <c r="D323" s="14">
        <v>700</v>
      </c>
      <c r="E323" s="15">
        <f t="shared" si="7"/>
        <v>-0.0140845070422535</v>
      </c>
      <c r="F323" s="18"/>
    </row>
    <row r="324" ht="19.7" customHeight="1" spans="1:6">
      <c r="A324" s="12" t="s">
        <v>420</v>
      </c>
      <c r="B324" s="19" t="s">
        <v>421</v>
      </c>
      <c r="C324" s="17">
        <v>710</v>
      </c>
      <c r="D324" s="14">
        <v>700</v>
      </c>
      <c r="E324" s="15">
        <f t="shared" si="7"/>
        <v>-0.0140845070422535</v>
      </c>
      <c r="F324" s="18"/>
    </row>
    <row r="325" ht="19.7" customHeight="1" spans="1:6">
      <c r="A325" s="12" t="s">
        <v>422</v>
      </c>
      <c r="B325" s="13" t="s">
        <v>423</v>
      </c>
      <c r="C325" s="17">
        <v>8</v>
      </c>
      <c r="D325" s="14">
        <v>10</v>
      </c>
      <c r="E325" s="15">
        <f t="shared" si="7"/>
        <v>0.25</v>
      </c>
      <c r="F325" s="18"/>
    </row>
    <row r="326" ht="19.7" customHeight="1" spans="1:6">
      <c r="A326" s="12" t="s">
        <v>424</v>
      </c>
      <c r="B326" s="19" t="s">
        <v>425</v>
      </c>
      <c r="C326" s="17">
        <v>8</v>
      </c>
      <c r="D326" s="14">
        <v>10</v>
      </c>
      <c r="E326" s="15">
        <f t="shared" si="7"/>
        <v>0.25</v>
      </c>
      <c r="F326" s="18"/>
    </row>
    <row r="327" ht="19.7" customHeight="1" spans="1:6">
      <c r="A327" s="12" t="s">
        <v>426</v>
      </c>
      <c r="B327" s="13" t="s">
        <v>427</v>
      </c>
      <c r="C327" s="14">
        <f>C328+C335+C338+C340+C342</f>
        <v>28759</v>
      </c>
      <c r="D327" s="14">
        <f>D328+D335+D338+D340+D342</f>
        <v>24792</v>
      </c>
      <c r="E327" s="15">
        <f t="shared" si="7"/>
        <v>-0.137939427657429</v>
      </c>
      <c r="F327" s="18"/>
    </row>
    <row r="328" ht="19.7" customHeight="1" spans="1:6">
      <c r="A328" s="12" t="s">
        <v>428</v>
      </c>
      <c r="B328" s="13" t="s">
        <v>429</v>
      </c>
      <c r="C328" s="17">
        <v>5216</v>
      </c>
      <c r="D328" s="14">
        <v>4400</v>
      </c>
      <c r="E328" s="15">
        <f t="shared" si="7"/>
        <v>-0.156441717791411</v>
      </c>
      <c r="F328" s="18"/>
    </row>
    <row r="329" ht="19.7" customHeight="1" spans="1:6">
      <c r="A329" s="12" t="s">
        <v>430</v>
      </c>
      <c r="B329" s="19" t="s">
        <v>11</v>
      </c>
      <c r="C329" s="17">
        <v>2389</v>
      </c>
      <c r="D329" s="14">
        <v>2000</v>
      </c>
      <c r="E329" s="15">
        <f t="shared" si="7"/>
        <v>-0.162829635830892</v>
      </c>
      <c r="F329" s="18"/>
    </row>
    <row r="330" ht="19.7" customHeight="1" spans="1:6">
      <c r="A330" s="12" t="s">
        <v>431</v>
      </c>
      <c r="B330" s="19" t="s">
        <v>13</v>
      </c>
      <c r="C330" s="17">
        <v>110</v>
      </c>
      <c r="D330" s="14">
        <v>100</v>
      </c>
      <c r="E330" s="15">
        <f t="shared" si="7"/>
        <v>-0.0909090909090909</v>
      </c>
      <c r="F330" s="18"/>
    </row>
    <row r="331" ht="19.7" customHeight="1" spans="1:6">
      <c r="A331" s="12" t="s">
        <v>432</v>
      </c>
      <c r="B331" s="19" t="s">
        <v>433</v>
      </c>
      <c r="C331" s="17">
        <v>743</v>
      </c>
      <c r="D331" s="14">
        <v>700</v>
      </c>
      <c r="E331" s="15">
        <f t="shared" si="7"/>
        <v>-0.0578734858681023</v>
      </c>
      <c r="F331" s="18"/>
    </row>
    <row r="332" ht="19.7" customHeight="1" spans="1:6">
      <c r="A332" s="12" t="s">
        <v>434</v>
      </c>
      <c r="B332" s="19" t="s">
        <v>435</v>
      </c>
      <c r="C332" s="17">
        <v>363</v>
      </c>
      <c r="D332" s="14">
        <v>300</v>
      </c>
      <c r="E332" s="15">
        <f t="shared" si="7"/>
        <v>-0.173553719008264</v>
      </c>
      <c r="F332" s="18"/>
    </row>
    <row r="333" ht="19.7" customHeight="1" spans="1:6">
      <c r="A333" s="12" t="s">
        <v>436</v>
      </c>
      <c r="B333" s="19" t="s">
        <v>437</v>
      </c>
      <c r="C333" s="17">
        <v>1087</v>
      </c>
      <c r="D333" s="14">
        <v>1000</v>
      </c>
      <c r="E333" s="15">
        <f t="shared" si="7"/>
        <v>-0.0800367985280589</v>
      </c>
      <c r="F333" s="18"/>
    </row>
    <row r="334" ht="19.7" customHeight="1" spans="1:6">
      <c r="A334" s="12" t="s">
        <v>438</v>
      </c>
      <c r="B334" s="19" t="s">
        <v>439</v>
      </c>
      <c r="C334" s="17">
        <v>524</v>
      </c>
      <c r="D334" s="14">
        <v>300</v>
      </c>
      <c r="E334" s="15">
        <f t="shared" si="7"/>
        <v>-0.427480916030534</v>
      </c>
      <c r="F334" s="18"/>
    </row>
    <row r="335" ht="19.7" customHeight="1" spans="1:6">
      <c r="A335" s="12" t="s">
        <v>440</v>
      </c>
      <c r="B335" s="13" t="s">
        <v>441</v>
      </c>
      <c r="C335" s="17">
        <v>14504</v>
      </c>
      <c r="D335" s="14">
        <v>11000</v>
      </c>
      <c r="E335" s="15">
        <f t="shared" si="7"/>
        <v>-0.241588527302813</v>
      </c>
      <c r="F335" s="18"/>
    </row>
    <row r="336" ht="19.7" customHeight="1" spans="1:6">
      <c r="A336" s="12" t="s">
        <v>442</v>
      </c>
      <c r="B336" s="19" t="s">
        <v>443</v>
      </c>
      <c r="C336" s="17">
        <v>3213</v>
      </c>
      <c r="D336" s="14">
        <v>3000</v>
      </c>
      <c r="E336" s="15">
        <f t="shared" si="7"/>
        <v>-0.0662931839402428</v>
      </c>
      <c r="F336" s="18"/>
    </row>
    <row r="337" ht="19.7" customHeight="1" spans="1:6">
      <c r="A337" s="12" t="s">
        <v>444</v>
      </c>
      <c r="B337" s="19" t="s">
        <v>445</v>
      </c>
      <c r="C337" s="17">
        <v>11291</v>
      </c>
      <c r="D337" s="14">
        <v>8000</v>
      </c>
      <c r="E337" s="15">
        <f t="shared" si="7"/>
        <v>-0.291471083163582</v>
      </c>
      <c r="F337" s="18"/>
    </row>
    <row r="338" ht="19.7" customHeight="1" spans="1:6">
      <c r="A338" s="12" t="s">
        <v>446</v>
      </c>
      <c r="B338" s="13" t="s">
        <v>447</v>
      </c>
      <c r="C338" s="17">
        <v>5751</v>
      </c>
      <c r="D338" s="14">
        <v>5000</v>
      </c>
      <c r="E338" s="15">
        <f t="shared" si="7"/>
        <v>-0.130585985046079</v>
      </c>
      <c r="F338" s="18"/>
    </row>
    <row r="339" ht="19.7" customHeight="1" spans="1:6">
      <c r="A339" s="12" t="s">
        <v>448</v>
      </c>
      <c r="B339" s="19" t="s">
        <v>449</v>
      </c>
      <c r="C339" s="17">
        <v>5751</v>
      </c>
      <c r="D339" s="14">
        <v>5000</v>
      </c>
      <c r="E339" s="15">
        <f t="shared" si="7"/>
        <v>-0.130585985046079</v>
      </c>
      <c r="F339" s="18"/>
    </row>
    <row r="340" ht="19.7" customHeight="1" spans="1:6">
      <c r="A340" s="12" t="s">
        <v>450</v>
      </c>
      <c r="B340" s="13" t="s">
        <v>451</v>
      </c>
      <c r="C340" s="17">
        <v>92</v>
      </c>
      <c r="D340" s="14">
        <v>100</v>
      </c>
      <c r="E340" s="15">
        <f t="shared" si="7"/>
        <v>0.0869565217391304</v>
      </c>
      <c r="F340" s="18"/>
    </row>
    <row r="341" ht="19.7" customHeight="1" spans="1:6">
      <c r="A341" s="12" t="s">
        <v>452</v>
      </c>
      <c r="B341" s="19" t="s">
        <v>453</v>
      </c>
      <c r="C341" s="17">
        <v>92</v>
      </c>
      <c r="D341" s="14">
        <v>100</v>
      </c>
      <c r="E341" s="15">
        <f t="shared" si="7"/>
        <v>0.0869565217391304</v>
      </c>
      <c r="F341" s="18"/>
    </row>
    <row r="342" ht="19.7" customHeight="1" spans="1:6">
      <c r="A342" s="12" t="s">
        <v>454</v>
      </c>
      <c r="B342" s="13" t="s">
        <v>455</v>
      </c>
      <c r="C342" s="17">
        <v>3196</v>
      </c>
      <c r="D342" s="14">
        <v>4292</v>
      </c>
      <c r="E342" s="15">
        <f t="shared" si="7"/>
        <v>0.342928660826032</v>
      </c>
      <c r="F342" s="18"/>
    </row>
    <row r="343" ht="19.7" customHeight="1" spans="1:6">
      <c r="A343" s="12" t="s">
        <v>456</v>
      </c>
      <c r="B343" s="19" t="s">
        <v>457</v>
      </c>
      <c r="C343" s="17">
        <v>3196</v>
      </c>
      <c r="D343" s="14">
        <v>4292</v>
      </c>
      <c r="E343" s="15">
        <f t="shared" si="7"/>
        <v>0.342928660826032</v>
      </c>
      <c r="F343" s="18"/>
    </row>
    <row r="344" ht="19.7" customHeight="1" spans="1:6">
      <c r="A344" s="12" t="s">
        <v>458</v>
      </c>
      <c r="B344" s="13" t="s">
        <v>459</v>
      </c>
      <c r="C344" s="14">
        <f>C345+C362+C372+C386+C393+C396+C401+C399</f>
        <v>106000</v>
      </c>
      <c r="D344" s="14">
        <f>D345+D362+D372+D386+D393+D396+D401+D399</f>
        <v>108000</v>
      </c>
      <c r="E344" s="15">
        <f t="shared" si="7"/>
        <v>0.0188679245283019</v>
      </c>
      <c r="F344" s="18"/>
    </row>
    <row r="345" ht="19.7" customHeight="1" spans="1:6">
      <c r="A345" s="12" t="s">
        <v>460</v>
      </c>
      <c r="B345" s="13" t="s">
        <v>461</v>
      </c>
      <c r="C345" s="21">
        <f>SUM(C346:C361)</f>
        <v>36201</v>
      </c>
      <c r="D345" s="14">
        <f>SUM(D346:D361)</f>
        <v>35975</v>
      </c>
      <c r="E345" s="15">
        <f t="shared" si="7"/>
        <v>-0.00624292146625782</v>
      </c>
      <c r="F345" s="18"/>
    </row>
    <row r="346" ht="19.7" customHeight="1" spans="1:6">
      <c r="A346" s="12" t="s">
        <v>462</v>
      </c>
      <c r="B346" s="19" t="s">
        <v>11</v>
      </c>
      <c r="C346" s="17">
        <v>1462</v>
      </c>
      <c r="D346" s="14">
        <v>2000</v>
      </c>
      <c r="E346" s="15">
        <f t="shared" si="7"/>
        <v>0.367989056087551</v>
      </c>
      <c r="F346" s="18"/>
    </row>
    <row r="347" ht="19.7" customHeight="1" spans="1:6">
      <c r="A347" s="12" t="s">
        <v>463</v>
      </c>
      <c r="B347" s="19" t="s">
        <v>13</v>
      </c>
      <c r="C347" s="17">
        <v>115</v>
      </c>
      <c r="D347" s="14">
        <v>120</v>
      </c>
      <c r="E347" s="15">
        <f t="shared" si="7"/>
        <v>0.0434782608695652</v>
      </c>
      <c r="F347" s="18"/>
    </row>
    <row r="348" ht="19.7" customHeight="1" spans="1:6">
      <c r="A348" s="12" t="s">
        <v>464</v>
      </c>
      <c r="B348" s="19" t="s">
        <v>15</v>
      </c>
      <c r="C348" s="17">
        <v>15</v>
      </c>
      <c r="D348" s="14"/>
      <c r="E348" s="15"/>
      <c r="F348" s="18"/>
    </row>
    <row r="349" ht="19.7" customHeight="1" spans="1:6">
      <c r="A349" s="12" t="s">
        <v>465</v>
      </c>
      <c r="B349" s="19" t="s">
        <v>34</v>
      </c>
      <c r="C349" s="17">
        <v>726</v>
      </c>
      <c r="D349" s="14">
        <v>700</v>
      </c>
      <c r="E349" s="15">
        <f t="shared" ref="E349:E370" si="8">(D349/C349-1)*100%</f>
        <v>-0.0358126721763086</v>
      </c>
      <c r="F349" s="18"/>
    </row>
    <row r="350" ht="19.7" customHeight="1" spans="1:6">
      <c r="A350" s="12" t="s">
        <v>466</v>
      </c>
      <c r="B350" s="19" t="s">
        <v>467</v>
      </c>
      <c r="C350" s="17">
        <v>1115</v>
      </c>
      <c r="D350" s="14">
        <v>700</v>
      </c>
      <c r="E350" s="15">
        <f t="shared" si="8"/>
        <v>-0.37219730941704</v>
      </c>
      <c r="F350" s="18"/>
    </row>
    <row r="351" ht="19.7" customHeight="1" spans="1:6">
      <c r="A351" s="12" t="s">
        <v>468</v>
      </c>
      <c r="B351" s="19" t="s">
        <v>469</v>
      </c>
      <c r="C351" s="17">
        <v>455</v>
      </c>
      <c r="D351" s="14">
        <v>400</v>
      </c>
      <c r="E351" s="15">
        <f t="shared" si="8"/>
        <v>-0.120879120879121</v>
      </c>
      <c r="F351" s="18"/>
    </row>
    <row r="352" ht="19.7" customHeight="1" spans="1:6">
      <c r="A352" s="12" t="s">
        <v>470</v>
      </c>
      <c r="B352" s="19" t="s">
        <v>471</v>
      </c>
      <c r="C352" s="17">
        <v>59</v>
      </c>
      <c r="D352" s="14">
        <v>60</v>
      </c>
      <c r="E352" s="15">
        <f t="shared" si="8"/>
        <v>0.0169491525423728</v>
      </c>
      <c r="F352" s="18"/>
    </row>
    <row r="353" ht="19.7" customHeight="1" spans="1:6">
      <c r="A353" s="12" t="s">
        <v>472</v>
      </c>
      <c r="B353" s="19" t="s">
        <v>473</v>
      </c>
      <c r="C353" s="17">
        <v>13</v>
      </c>
      <c r="D353" s="14">
        <v>15</v>
      </c>
      <c r="E353" s="15">
        <f t="shared" si="8"/>
        <v>0.153846153846154</v>
      </c>
      <c r="F353" s="18"/>
    </row>
    <row r="354" ht="19.7" customHeight="1" spans="1:6">
      <c r="A354" s="12" t="s">
        <v>474</v>
      </c>
      <c r="B354" s="19" t="s">
        <v>475</v>
      </c>
      <c r="C354" s="17">
        <v>19</v>
      </c>
      <c r="D354" s="14">
        <v>20</v>
      </c>
      <c r="E354" s="15">
        <f t="shared" si="8"/>
        <v>0.0526315789473684</v>
      </c>
      <c r="F354" s="18"/>
    </row>
    <row r="355" ht="19.7" customHeight="1" spans="1:6">
      <c r="A355" s="12" t="s">
        <v>476</v>
      </c>
      <c r="B355" s="19" t="s">
        <v>477</v>
      </c>
      <c r="C355" s="17">
        <v>30</v>
      </c>
      <c r="D355" s="14">
        <v>20</v>
      </c>
      <c r="E355" s="15">
        <f t="shared" si="8"/>
        <v>-0.333333333333333</v>
      </c>
      <c r="F355" s="18"/>
    </row>
    <row r="356" ht="19.7" customHeight="1" spans="1:6">
      <c r="A356" s="12" t="s">
        <v>478</v>
      </c>
      <c r="B356" s="19" t="s">
        <v>479</v>
      </c>
      <c r="C356" s="17">
        <v>18973</v>
      </c>
      <c r="D356" s="14">
        <v>13500</v>
      </c>
      <c r="E356" s="15">
        <f t="shared" si="8"/>
        <v>-0.288462552047647</v>
      </c>
      <c r="F356" s="18"/>
    </row>
    <row r="357" ht="19.7" customHeight="1" spans="1:6">
      <c r="A357" s="12" t="s">
        <v>480</v>
      </c>
      <c r="B357" s="19" t="s">
        <v>481</v>
      </c>
      <c r="C357" s="17">
        <v>1</v>
      </c>
      <c r="D357" s="14">
        <v>1800</v>
      </c>
      <c r="E357" s="15">
        <f t="shared" si="8"/>
        <v>1799</v>
      </c>
      <c r="F357" s="18"/>
    </row>
    <row r="358" ht="19.7" customHeight="1" spans="1:6">
      <c r="A358" s="12">
        <v>2130125</v>
      </c>
      <c r="B358" s="19" t="s">
        <v>482</v>
      </c>
      <c r="C358" s="17">
        <v>188</v>
      </c>
      <c r="D358" s="14">
        <v>200</v>
      </c>
      <c r="E358" s="15">
        <f t="shared" si="8"/>
        <v>0.0638297872340425</v>
      </c>
      <c r="F358" s="18"/>
    </row>
    <row r="359" ht="15" spans="1:6">
      <c r="A359" s="12">
        <v>2130148</v>
      </c>
      <c r="B359" s="19" t="s">
        <v>483</v>
      </c>
      <c r="C359" s="17">
        <v>4585</v>
      </c>
      <c r="D359" s="14">
        <v>440</v>
      </c>
      <c r="E359" s="15">
        <f t="shared" si="8"/>
        <v>-0.904034896401309</v>
      </c>
      <c r="F359" s="18"/>
    </row>
    <row r="360" ht="15" spans="1:6">
      <c r="A360" s="12" t="s">
        <v>484</v>
      </c>
      <c r="B360" s="19" t="s">
        <v>485</v>
      </c>
      <c r="C360" s="17">
        <v>444</v>
      </c>
      <c r="D360" s="14">
        <v>6300</v>
      </c>
      <c r="E360" s="15">
        <f t="shared" si="8"/>
        <v>13.1891891891892</v>
      </c>
      <c r="F360" s="18"/>
    </row>
    <row r="361" ht="15" spans="1:6">
      <c r="A361" s="12" t="s">
        <v>486</v>
      </c>
      <c r="B361" s="19" t="s">
        <v>487</v>
      </c>
      <c r="C361" s="17">
        <v>8001</v>
      </c>
      <c r="D361" s="14">
        <v>9700</v>
      </c>
      <c r="E361" s="15">
        <f t="shared" si="8"/>
        <v>0.212348456442945</v>
      </c>
      <c r="F361" s="18"/>
    </row>
    <row r="362" ht="15" spans="1:6">
      <c r="A362" s="12" t="s">
        <v>488</v>
      </c>
      <c r="B362" s="13" t="s">
        <v>489</v>
      </c>
      <c r="C362" s="17">
        <v>10460</v>
      </c>
      <c r="D362" s="14">
        <f>SUM(D363:D371)</f>
        <v>9758</v>
      </c>
      <c r="E362" s="15">
        <f t="shared" si="8"/>
        <v>-0.067112810707457</v>
      </c>
      <c r="F362" s="18"/>
    </row>
    <row r="363" ht="15" spans="1:6">
      <c r="A363" s="12" t="s">
        <v>490</v>
      </c>
      <c r="B363" s="19" t="s">
        <v>11</v>
      </c>
      <c r="C363" s="17">
        <v>1220</v>
      </c>
      <c r="D363" s="14">
        <v>1200</v>
      </c>
      <c r="E363" s="15">
        <f t="shared" si="8"/>
        <v>-0.0163934426229508</v>
      </c>
      <c r="F363" s="14"/>
    </row>
    <row r="364" ht="15" spans="1:6">
      <c r="A364" s="12">
        <v>2130204</v>
      </c>
      <c r="B364" s="19" t="s">
        <v>491</v>
      </c>
      <c r="C364" s="17">
        <v>619</v>
      </c>
      <c r="D364" s="14">
        <v>600</v>
      </c>
      <c r="E364" s="15">
        <f t="shared" si="8"/>
        <v>-0.0306946688206785</v>
      </c>
      <c r="F364" s="23"/>
    </row>
    <row r="365" ht="15" spans="1:6">
      <c r="A365" s="12">
        <v>2130205</v>
      </c>
      <c r="B365" s="19" t="s">
        <v>492</v>
      </c>
      <c r="C365" s="17">
        <v>4999</v>
      </c>
      <c r="D365" s="14">
        <v>4008</v>
      </c>
      <c r="E365" s="15">
        <f t="shared" si="8"/>
        <v>-0.198239647929586</v>
      </c>
      <c r="F365" s="23"/>
    </row>
    <row r="366" ht="15" spans="1:6">
      <c r="A366" s="12">
        <v>2130207</v>
      </c>
      <c r="B366" s="19" t="s">
        <v>493</v>
      </c>
      <c r="C366" s="17">
        <v>118</v>
      </c>
      <c r="D366" s="14">
        <v>120</v>
      </c>
      <c r="E366" s="15">
        <f t="shared" si="8"/>
        <v>0.0169491525423728</v>
      </c>
      <c r="F366" s="23"/>
    </row>
    <row r="367" ht="15" spans="1:6">
      <c r="A367" s="12">
        <v>2130209</v>
      </c>
      <c r="B367" s="19" t="s">
        <v>494</v>
      </c>
      <c r="C367" s="17">
        <v>2704</v>
      </c>
      <c r="D367" s="14">
        <v>2500</v>
      </c>
      <c r="E367" s="15">
        <f t="shared" si="8"/>
        <v>-0.0754437869822485</v>
      </c>
      <c r="F367" s="23"/>
    </row>
    <row r="368" ht="15" spans="1:6">
      <c r="A368" s="12">
        <v>2130212</v>
      </c>
      <c r="B368" s="19" t="s">
        <v>495</v>
      </c>
      <c r="C368" s="17">
        <v>136</v>
      </c>
      <c r="D368" s="14">
        <v>120</v>
      </c>
      <c r="E368" s="15">
        <f t="shared" si="8"/>
        <v>-0.117647058823529</v>
      </c>
      <c r="F368" s="23"/>
    </row>
    <row r="369" ht="15" spans="1:6">
      <c r="A369" s="12">
        <v>2130227</v>
      </c>
      <c r="B369" s="19" t="s">
        <v>496</v>
      </c>
      <c r="C369" s="17">
        <v>5</v>
      </c>
      <c r="D369" s="14">
        <v>10</v>
      </c>
      <c r="E369" s="15">
        <f t="shared" si="8"/>
        <v>1</v>
      </c>
      <c r="F369" s="23"/>
    </row>
    <row r="370" ht="15" spans="1:6">
      <c r="A370" s="12">
        <v>2130234</v>
      </c>
      <c r="B370" s="19" t="s">
        <v>497</v>
      </c>
      <c r="C370" s="17">
        <v>659</v>
      </c>
      <c r="D370" s="14">
        <v>600</v>
      </c>
      <c r="E370" s="15">
        <f t="shared" si="8"/>
        <v>-0.0895295902883156</v>
      </c>
      <c r="F370" s="23"/>
    </row>
    <row r="371" ht="15" spans="1:6">
      <c r="A371" s="12">
        <v>2130299</v>
      </c>
      <c r="B371" s="19" t="s">
        <v>498</v>
      </c>
      <c r="C371" s="17"/>
      <c r="D371" s="14">
        <v>600</v>
      </c>
      <c r="E371" s="15"/>
      <c r="F371" s="23"/>
    </row>
    <row r="372" ht="15" spans="1:6">
      <c r="A372" s="12">
        <v>21303</v>
      </c>
      <c r="B372" s="13" t="s">
        <v>499</v>
      </c>
      <c r="C372" s="17">
        <v>10033</v>
      </c>
      <c r="D372" s="14">
        <f>SUM(D373:D385)</f>
        <v>10160</v>
      </c>
      <c r="E372" s="15">
        <f t="shared" ref="E372:E376" si="9">(D372/C372-1)*100%</f>
        <v>0.0126582278481013</v>
      </c>
      <c r="F372" s="23"/>
    </row>
    <row r="373" ht="15" spans="1:6">
      <c r="A373" s="12">
        <v>2130301</v>
      </c>
      <c r="B373" s="19" t="s">
        <v>11</v>
      </c>
      <c r="C373" s="17">
        <v>1696</v>
      </c>
      <c r="D373" s="14">
        <v>1600</v>
      </c>
      <c r="E373" s="15">
        <f t="shared" si="9"/>
        <v>-0.0566037735849056</v>
      </c>
      <c r="F373" s="23"/>
    </row>
    <row r="374" ht="15" spans="1:6">
      <c r="A374" s="12">
        <v>2130302</v>
      </c>
      <c r="B374" s="19" t="s">
        <v>13</v>
      </c>
      <c r="C374" s="17">
        <v>104</v>
      </c>
      <c r="D374" s="14">
        <v>100</v>
      </c>
      <c r="E374" s="15">
        <f t="shared" si="9"/>
        <v>-0.0384615384615384</v>
      </c>
      <c r="F374" s="23"/>
    </row>
    <row r="375" ht="15" spans="1:6">
      <c r="A375" s="12">
        <v>2130305</v>
      </c>
      <c r="B375" s="19" t="s">
        <v>500</v>
      </c>
      <c r="C375" s="17">
        <v>4603</v>
      </c>
      <c r="D375" s="14">
        <v>5000</v>
      </c>
      <c r="E375" s="15">
        <f t="shared" si="9"/>
        <v>0.0862480990658265</v>
      </c>
      <c r="F375" s="23"/>
    </row>
    <row r="376" ht="15" spans="1:6">
      <c r="A376" s="12">
        <v>2130306</v>
      </c>
      <c r="B376" s="19" t="s">
        <v>501</v>
      </c>
      <c r="C376" s="17">
        <v>92</v>
      </c>
      <c r="D376" s="14">
        <v>80</v>
      </c>
      <c r="E376" s="15">
        <f t="shared" si="9"/>
        <v>-0.130434782608696</v>
      </c>
      <c r="F376" s="23"/>
    </row>
    <row r="377" ht="15" spans="1:6">
      <c r="A377" s="12">
        <v>2130310</v>
      </c>
      <c r="B377" s="19" t="s">
        <v>502</v>
      </c>
      <c r="C377" s="17">
        <v>1650</v>
      </c>
      <c r="D377" s="14">
        <v>2000</v>
      </c>
      <c r="E377" s="15"/>
      <c r="F377" s="23"/>
    </row>
    <row r="378" ht="15" spans="1:6">
      <c r="A378" s="12">
        <v>2130311</v>
      </c>
      <c r="B378" s="19" t="s">
        <v>503</v>
      </c>
      <c r="C378" s="17">
        <v>100</v>
      </c>
      <c r="D378" s="14">
        <v>60</v>
      </c>
      <c r="E378" s="15">
        <f t="shared" ref="E378:E398" si="10">(D378/C378-1)*100%</f>
        <v>-0.4</v>
      </c>
      <c r="F378" s="23"/>
    </row>
    <row r="379" ht="15" spans="1:6">
      <c r="A379" s="12">
        <v>2130312</v>
      </c>
      <c r="B379" s="19" t="s">
        <v>504</v>
      </c>
      <c r="C379" s="17">
        <v>400</v>
      </c>
      <c r="D379" s="14">
        <v>200</v>
      </c>
      <c r="E379" s="15"/>
      <c r="F379" s="23"/>
    </row>
    <row r="380" ht="15" spans="1:6">
      <c r="A380" s="12">
        <v>2130314</v>
      </c>
      <c r="B380" s="19" t="s">
        <v>505</v>
      </c>
      <c r="C380" s="17">
        <v>65</v>
      </c>
      <c r="D380" s="14">
        <v>60</v>
      </c>
      <c r="E380" s="15">
        <f t="shared" si="10"/>
        <v>-0.0769230769230769</v>
      </c>
      <c r="F380" s="23"/>
    </row>
    <row r="381" ht="15" spans="1:6">
      <c r="A381" s="12" t="s">
        <v>506</v>
      </c>
      <c r="B381" s="19" t="s">
        <v>507</v>
      </c>
      <c r="C381" s="17">
        <v>56</v>
      </c>
      <c r="D381" s="14">
        <v>50</v>
      </c>
      <c r="E381" s="15">
        <f t="shared" si="10"/>
        <v>-0.107142857142857</v>
      </c>
      <c r="F381" s="23"/>
    </row>
    <row r="382" ht="15" spans="1:6">
      <c r="A382" s="12">
        <v>2130316</v>
      </c>
      <c r="B382" s="19" t="s">
        <v>508</v>
      </c>
      <c r="C382" s="17">
        <v>167</v>
      </c>
      <c r="D382" s="14">
        <v>150</v>
      </c>
      <c r="E382" s="15">
        <f t="shared" si="10"/>
        <v>-0.101796407185629</v>
      </c>
      <c r="F382" s="23"/>
    </row>
    <row r="383" ht="15" spans="1:6">
      <c r="A383" s="12">
        <v>2130321</v>
      </c>
      <c r="B383" s="19" t="s">
        <v>509</v>
      </c>
      <c r="C383" s="17">
        <v>992</v>
      </c>
      <c r="D383" s="14">
        <v>750</v>
      </c>
      <c r="E383" s="15">
        <f t="shared" si="10"/>
        <v>-0.243951612903226</v>
      </c>
      <c r="F383" s="23"/>
    </row>
    <row r="384" ht="15" spans="1:6">
      <c r="A384" s="12" t="s">
        <v>510</v>
      </c>
      <c r="B384" s="19" t="s">
        <v>511</v>
      </c>
      <c r="C384" s="17">
        <v>46</v>
      </c>
      <c r="D384" s="14">
        <v>50</v>
      </c>
      <c r="E384" s="15">
        <f t="shared" si="10"/>
        <v>0.0869565217391304</v>
      </c>
      <c r="F384" s="23"/>
    </row>
    <row r="385" ht="15" spans="1:6">
      <c r="A385" s="12" t="s">
        <v>512</v>
      </c>
      <c r="B385" s="19" t="s">
        <v>513</v>
      </c>
      <c r="C385" s="17">
        <v>62</v>
      </c>
      <c r="D385" s="14">
        <v>60</v>
      </c>
      <c r="E385" s="15">
        <f t="shared" si="10"/>
        <v>-0.032258064516129</v>
      </c>
      <c r="F385" s="23"/>
    </row>
    <row r="386" ht="15" spans="1:6">
      <c r="A386" s="12">
        <v>21305</v>
      </c>
      <c r="B386" s="13" t="s">
        <v>514</v>
      </c>
      <c r="C386" s="21">
        <f>SUM(C387:C392)</f>
        <v>36439</v>
      </c>
      <c r="D386" s="14">
        <f>SUM(D387:D392)</f>
        <v>35333</v>
      </c>
      <c r="E386" s="15">
        <f t="shared" si="10"/>
        <v>-0.0303520952825269</v>
      </c>
      <c r="F386" s="23"/>
    </row>
    <row r="387" ht="15" spans="1:6">
      <c r="A387" s="12">
        <v>2130501</v>
      </c>
      <c r="B387" s="19" t="s">
        <v>11</v>
      </c>
      <c r="C387" s="17">
        <v>547</v>
      </c>
      <c r="D387" s="14">
        <v>500</v>
      </c>
      <c r="E387" s="15">
        <f t="shared" si="10"/>
        <v>-0.0859232175502742</v>
      </c>
      <c r="F387" s="23"/>
    </row>
    <row r="388" ht="15" spans="1:6">
      <c r="A388" s="12" t="s">
        <v>515</v>
      </c>
      <c r="B388" s="19" t="s">
        <v>13</v>
      </c>
      <c r="C388" s="17">
        <v>331</v>
      </c>
      <c r="D388" s="14">
        <v>300</v>
      </c>
      <c r="E388" s="15">
        <f t="shared" si="10"/>
        <v>-0.0936555891238671</v>
      </c>
      <c r="F388" s="23"/>
    </row>
    <row r="389" ht="15" spans="1:6">
      <c r="A389" s="12">
        <v>2130504</v>
      </c>
      <c r="B389" s="19" t="s">
        <v>516</v>
      </c>
      <c r="C389" s="17">
        <v>26337</v>
      </c>
      <c r="D389" s="14">
        <v>30000</v>
      </c>
      <c r="E389" s="15">
        <f t="shared" si="10"/>
        <v>0.139081899988609</v>
      </c>
      <c r="F389" s="23"/>
    </row>
    <row r="390" ht="15" spans="1:6">
      <c r="A390" s="12" t="s">
        <v>517</v>
      </c>
      <c r="B390" s="19" t="s">
        <v>518</v>
      </c>
      <c r="C390" s="17">
        <v>945</v>
      </c>
      <c r="D390" s="14">
        <v>1000</v>
      </c>
      <c r="E390" s="15">
        <f t="shared" si="10"/>
        <v>0.0582010582010581</v>
      </c>
      <c r="F390" s="23"/>
    </row>
    <row r="391" ht="15" spans="1:6">
      <c r="A391" s="12" t="s">
        <v>519</v>
      </c>
      <c r="B391" s="19" t="s">
        <v>520</v>
      </c>
      <c r="C391" s="17">
        <v>1059</v>
      </c>
      <c r="D391" s="14">
        <v>1000</v>
      </c>
      <c r="E391" s="15">
        <f t="shared" si="10"/>
        <v>-0.0557129367327668</v>
      </c>
      <c r="F391" s="23"/>
    </row>
    <row r="392" ht="15" spans="1:6">
      <c r="A392" s="12">
        <v>2130599</v>
      </c>
      <c r="B392" s="19" t="s">
        <v>521</v>
      </c>
      <c r="C392" s="17">
        <v>7220</v>
      </c>
      <c r="D392" s="14">
        <v>2533</v>
      </c>
      <c r="E392" s="15">
        <f t="shared" si="10"/>
        <v>-0.649168975069252</v>
      </c>
      <c r="F392" s="23"/>
    </row>
    <row r="393" ht="15" spans="1:6">
      <c r="A393" s="12">
        <v>21307</v>
      </c>
      <c r="B393" s="13" t="s">
        <v>522</v>
      </c>
      <c r="C393" s="17">
        <v>4441</v>
      </c>
      <c r="D393" s="14">
        <v>9020</v>
      </c>
      <c r="E393" s="15">
        <f t="shared" si="10"/>
        <v>1.03107408241387</v>
      </c>
      <c r="F393" s="23"/>
    </row>
    <row r="394" ht="15" spans="1:6">
      <c r="A394" s="12">
        <v>2130701</v>
      </c>
      <c r="B394" s="19" t="s">
        <v>523</v>
      </c>
      <c r="C394" s="17">
        <v>42</v>
      </c>
      <c r="D394" s="14">
        <v>20</v>
      </c>
      <c r="E394" s="15">
        <f t="shared" si="10"/>
        <v>-0.523809523809524</v>
      </c>
      <c r="F394" s="23"/>
    </row>
    <row r="395" ht="15" spans="1:6">
      <c r="A395" s="12">
        <v>2130705</v>
      </c>
      <c r="B395" s="19" t="s">
        <v>524</v>
      </c>
      <c r="C395" s="17">
        <v>4399</v>
      </c>
      <c r="D395" s="14">
        <v>9000</v>
      </c>
      <c r="E395" s="15">
        <f t="shared" si="10"/>
        <v>1.04591952716526</v>
      </c>
      <c r="F395" s="23"/>
    </row>
    <row r="396" ht="15" spans="1:6">
      <c r="A396" s="12">
        <v>21308</v>
      </c>
      <c r="B396" s="13" t="s">
        <v>525</v>
      </c>
      <c r="C396" s="17">
        <v>6528</v>
      </c>
      <c r="D396" s="14">
        <v>6200</v>
      </c>
      <c r="E396" s="15">
        <f t="shared" si="10"/>
        <v>-0.0502450980392157</v>
      </c>
      <c r="F396" s="23"/>
    </row>
    <row r="397" ht="15" spans="1:6">
      <c r="A397" s="12">
        <v>2130803</v>
      </c>
      <c r="B397" s="19" t="s">
        <v>526</v>
      </c>
      <c r="C397" s="17">
        <v>5251</v>
      </c>
      <c r="D397" s="14">
        <v>5200</v>
      </c>
      <c r="E397" s="15">
        <f t="shared" si="10"/>
        <v>-0.00971243572652825</v>
      </c>
      <c r="F397" s="23"/>
    </row>
    <row r="398" ht="15" spans="1:6">
      <c r="A398" s="12">
        <v>2130804</v>
      </c>
      <c r="B398" s="19" t="s">
        <v>527</v>
      </c>
      <c r="C398" s="17">
        <v>1277</v>
      </c>
      <c r="D398" s="14">
        <v>1000</v>
      </c>
      <c r="E398" s="15">
        <f t="shared" si="10"/>
        <v>-0.216914643696163</v>
      </c>
      <c r="F398" s="23"/>
    </row>
    <row r="399" ht="15" spans="1:6">
      <c r="A399" s="12" t="s">
        <v>528</v>
      </c>
      <c r="B399" s="13" t="s">
        <v>529</v>
      </c>
      <c r="C399" s="17">
        <v>1898</v>
      </c>
      <c r="D399" s="14">
        <v>754</v>
      </c>
      <c r="E399" s="15"/>
      <c r="F399" s="23"/>
    </row>
    <row r="400" ht="15" spans="1:6">
      <c r="A400" s="12" t="s">
        <v>530</v>
      </c>
      <c r="B400" s="19" t="s">
        <v>531</v>
      </c>
      <c r="C400" s="17">
        <v>1898</v>
      </c>
      <c r="D400" s="14">
        <v>754</v>
      </c>
      <c r="E400" s="15"/>
      <c r="F400" s="23"/>
    </row>
    <row r="401" ht="15" spans="1:6">
      <c r="A401" s="12">
        <v>21399</v>
      </c>
      <c r="B401" s="13" t="s">
        <v>532</v>
      </c>
      <c r="C401" s="17"/>
      <c r="D401" s="14">
        <v>800</v>
      </c>
      <c r="E401" s="15"/>
      <c r="F401" s="23"/>
    </row>
    <row r="402" ht="15" spans="1:6">
      <c r="A402" s="12">
        <v>2139999</v>
      </c>
      <c r="B402" s="19" t="s">
        <v>533</v>
      </c>
      <c r="C402" s="17"/>
      <c r="D402" s="14">
        <v>800</v>
      </c>
      <c r="E402" s="15"/>
      <c r="F402" s="23"/>
    </row>
    <row r="403" ht="15" spans="1:6">
      <c r="A403" s="12">
        <v>214</v>
      </c>
      <c r="B403" s="13" t="s">
        <v>534</v>
      </c>
      <c r="C403" s="14">
        <f>C404+C413+C410</f>
        <v>8070</v>
      </c>
      <c r="D403" s="14">
        <v>6655</v>
      </c>
      <c r="E403" s="15">
        <f t="shared" ref="E403:E409" si="11">(D403/C403-1)*100%</f>
        <v>-0.175340768277571</v>
      </c>
      <c r="F403" s="23"/>
    </row>
    <row r="404" ht="15" spans="1:6">
      <c r="A404" s="12">
        <v>21401</v>
      </c>
      <c r="B404" s="13" t="s">
        <v>535</v>
      </c>
      <c r="C404" s="17">
        <v>6725</v>
      </c>
      <c r="D404" s="14">
        <v>5505</v>
      </c>
      <c r="E404" s="15">
        <f t="shared" si="11"/>
        <v>-0.181412639405204</v>
      </c>
      <c r="F404" s="23"/>
    </row>
    <row r="405" ht="15" spans="1:6">
      <c r="A405" s="12">
        <v>2140101</v>
      </c>
      <c r="B405" s="19" t="s">
        <v>11</v>
      </c>
      <c r="C405" s="17">
        <v>1352</v>
      </c>
      <c r="D405" s="14">
        <v>1000</v>
      </c>
      <c r="E405" s="15">
        <f t="shared" si="11"/>
        <v>-0.260355029585799</v>
      </c>
      <c r="F405" s="23"/>
    </row>
    <row r="406" ht="15" spans="1:6">
      <c r="A406" s="12" t="s">
        <v>536</v>
      </c>
      <c r="B406" s="19" t="s">
        <v>15</v>
      </c>
      <c r="C406" s="17">
        <v>3</v>
      </c>
      <c r="D406" s="14">
        <v>5</v>
      </c>
      <c r="E406" s="15">
        <f t="shared" si="11"/>
        <v>0.666666666666667</v>
      </c>
      <c r="F406" s="23"/>
    </row>
    <row r="407" ht="15" spans="1:6">
      <c r="A407" s="12">
        <v>2140104</v>
      </c>
      <c r="B407" s="19" t="s">
        <v>537</v>
      </c>
      <c r="C407" s="17">
        <v>3353</v>
      </c>
      <c r="D407" s="14">
        <v>2800</v>
      </c>
      <c r="E407" s="15">
        <f t="shared" si="11"/>
        <v>-0.164926931106472</v>
      </c>
      <c r="F407" s="23"/>
    </row>
    <row r="408" ht="15" spans="1:6">
      <c r="A408" s="12">
        <v>2140106</v>
      </c>
      <c r="B408" s="19" t="s">
        <v>538</v>
      </c>
      <c r="C408" s="17">
        <v>1771</v>
      </c>
      <c r="D408" s="14">
        <v>1500</v>
      </c>
      <c r="E408" s="15">
        <f t="shared" si="11"/>
        <v>-0.153020892151327</v>
      </c>
      <c r="F408" s="23"/>
    </row>
    <row r="409" ht="15" spans="1:6">
      <c r="A409" s="12">
        <v>2140199</v>
      </c>
      <c r="B409" s="19" t="s">
        <v>539</v>
      </c>
      <c r="C409" s="17">
        <v>246</v>
      </c>
      <c r="D409" s="14">
        <v>200</v>
      </c>
      <c r="E409" s="15">
        <f t="shared" si="11"/>
        <v>-0.186991869918699</v>
      </c>
      <c r="F409" s="23"/>
    </row>
    <row r="410" ht="15" spans="1:6">
      <c r="A410" s="12" t="s">
        <v>540</v>
      </c>
      <c r="B410" s="13" t="s">
        <v>541</v>
      </c>
      <c r="C410" s="17">
        <v>407</v>
      </c>
      <c r="D410" s="14">
        <v>350</v>
      </c>
      <c r="E410" s="15"/>
      <c r="F410" s="23"/>
    </row>
    <row r="411" ht="15" spans="1:6">
      <c r="A411" s="12" t="s">
        <v>542</v>
      </c>
      <c r="B411" s="19" t="s">
        <v>543</v>
      </c>
      <c r="C411" s="17">
        <v>73</v>
      </c>
      <c r="D411" s="14">
        <v>50</v>
      </c>
      <c r="E411" s="15"/>
      <c r="F411" s="23"/>
    </row>
    <row r="412" ht="15" spans="1:6">
      <c r="A412" s="12" t="s">
        <v>544</v>
      </c>
      <c r="B412" s="19" t="s">
        <v>545</v>
      </c>
      <c r="C412" s="17">
        <v>334</v>
      </c>
      <c r="D412" s="14">
        <v>300</v>
      </c>
      <c r="E412" s="15"/>
      <c r="F412" s="23"/>
    </row>
    <row r="413" ht="15" spans="1:6">
      <c r="A413" s="12">
        <v>21499</v>
      </c>
      <c r="B413" s="13" t="s">
        <v>546</v>
      </c>
      <c r="C413" s="17">
        <v>938</v>
      </c>
      <c r="D413" s="14">
        <v>800</v>
      </c>
      <c r="E413" s="15">
        <f t="shared" ref="E413:E449" si="12">(D413/C413-1)*100%</f>
        <v>-0.147121535181237</v>
      </c>
      <c r="F413" s="23"/>
    </row>
    <row r="414" ht="15" spans="1:6">
      <c r="A414" s="12">
        <v>2149901</v>
      </c>
      <c r="B414" s="19" t="s">
        <v>547</v>
      </c>
      <c r="C414" s="17">
        <v>570</v>
      </c>
      <c r="D414" s="14">
        <v>500</v>
      </c>
      <c r="E414" s="15">
        <f t="shared" si="12"/>
        <v>-0.12280701754386</v>
      </c>
      <c r="F414" s="23"/>
    </row>
    <row r="415" ht="15" spans="1:6">
      <c r="A415" s="12">
        <v>2149999</v>
      </c>
      <c r="B415" s="19" t="s">
        <v>548</v>
      </c>
      <c r="C415" s="17">
        <v>368</v>
      </c>
      <c r="D415" s="14">
        <v>300</v>
      </c>
      <c r="E415" s="15">
        <f t="shared" si="12"/>
        <v>-0.184782608695652</v>
      </c>
      <c r="F415" s="23"/>
    </row>
    <row r="416" ht="15" spans="1:6">
      <c r="A416" s="12">
        <v>215</v>
      </c>
      <c r="B416" s="24" t="s">
        <v>549</v>
      </c>
      <c r="C416" s="14">
        <f>C417+C420+C423+C426</f>
        <v>1081</v>
      </c>
      <c r="D416" s="14">
        <f>D417+D420+D423+D426</f>
        <v>960</v>
      </c>
      <c r="E416" s="15">
        <f t="shared" si="12"/>
        <v>-0.111933395004625</v>
      </c>
      <c r="F416" s="23"/>
    </row>
    <row r="417" ht="15" spans="1:6">
      <c r="A417" s="12">
        <v>21505</v>
      </c>
      <c r="B417" s="13" t="s">
        <v>550</v>
      </c>
      <c r="C417" s="17">
        <v>467</v>
      </c>
      <c r="D417" s="14">
        <v>410</v>
      </c>
      <c r="E417" s="15">
        <f t="shared" si="12"/>
        <v>-0.122055674518201</v>
      </c>
      <c r="F417" s="23"/>
    </row>
    <row r="418" ht="15" spans="1:6">
      <c r="A418" s="12" t="s">
        <v>551</v>
      </c>
      <c r="B418" s="19" t="s">
        <v>552</v>
      </c>
      <c r="C418" s="17">
        <v>8</v>
      </c>
      <c r="D418" s="14">
        <v>10</v>
      </c>
      <c r="E418" s="15">
        <f t="shared" si="12"/>
        <v>0.25</v>
      </c>
      <c r="F418" s="23"/>
    </row>
    <row r="419" ht="15" spans="1:6">
      <c r="A419" s="12">
        <v>2150599</v>
      </c>
      <c r="B419" s="19" t="s">
        <v>553</v>
      </c>
      <c r="C419" s="17">
        <v>459</v>
      </c>
      <c r="D419" s="14">
        <v>400</v>
      </c>
      <c r="E419" s="15">
        <f t="shared" si="12"/>
        <v>-0.128540305010893</v>
      </c>
      <c r="F419" s="23"/>
    </row>
    <row r="420" ht="15" spans="1:6">
      <c r="A420" s="12">
        <v>21507</v>
      </c>
      <c r="B420" s="13" t="s">
        <v>554</v>
      </c>
      <c r="C420" s="17">
        <v>170</v>
      </c>
      <c r="D420" s="14">
        <v>150</v>
      </c>
      <c r="E420" s="15">
        <f t="shared" si="12"/>
        <v>-0.117647058823529</v>
      </c>
      <c r="F420" s="23"/>
    </row>
    <row r="421" ht="15" spans="1:6">
      <c r="A421" s="12">
        <v>2150701</v>
      </c>
      <c r="B421" s="19" t="s">
        <v>11</v>
      </c>
      <c r="C421" s="17">
        <v>4</v>
      </c>
      <c r="D421" s="14">
        <v>5</v>
      </c>
      <c r="E421" s="15">
        <f t="shared" si="12"/>
        <v>0.25</v>
      </c>
      <c r="F421" s="23"/>
    </row>
    <row r="422" ht="15" spans="1:6">
      <c r="A422" s="12">
        <v>2150799</v>
      </c>
      <c r="B422" s="19" t="s">
        <v>555</v>
      </c>
      <c r="C422" s="17">
        <v>166</v>
      </c>
      <c r="D422" s="14">
        <v>145</v>
      </c>
      <c r="E422" s="15">
        <f t="shared" si="12"/>
        <v>-0.126506024096386</v>
      </c>
      <c r="F422" s="23"/>
    </row>
    <row r="423" ht="15" spans="1:6">
      <c r="A423" s="12">
        <v>21508</v>
      </c>
      <c r="B423" s="13" t="s">
        <v>556</v>
      </c>
      <c r="C423" s="17">
        <v>330</v>
      </c>
      <c r="D423" s="14">
        <v>300</v>
      </c>
      <c r="E423" s="15">
        <f t="shared" si="12"/>
        <v>-0.0909090909090909</v>
      </c>
      <c r="F423" s="23"/>
    </row>
    <row r="424" ht="15" spans="1:6">
      <c r="A424" s="12">
        <v>2150801</v>
      </c>
      <c r="B424" s="19" t="s">
        <v>11</v>
      </c>
      <c r="C424" s="17">
        <v>300</v>
      </c>
      <c r="D424" s="14">
        <v>280</v>
      </c>
      <c r="E424" s="15">
        <f t="shared" si="12"/>
        <v>-0.0666666666666667</v>
      </c>
      <c r="F424" s="23"/>
    </row>
    <row r="425" ht="15" spans="1:6">
      <c r="A425" s="12">
        <v>2150899</v>
      </c>
      <c r="B425" s="19" t="s">
        <v>557</v>
      </c>
      <c r="C425" s="17">
        <v>30</v>
      </c>
      <c r="D425" s="14">
        <v>20</v>
      </c>
      <c r="E425" s="15">
        <f t="shared" si="12"/>
        <v>-0.333333333333333</v>
      </c>
      <c r="F425" s="23"/>
    </row>
    <row r="426" ht="15" spans="1:6">
      <c r="A426" s="12">
        <v>21599</v>
      </c>
      <c r="B426" s="13" t="s">
        <v>558</v>
      </c>
      <c r="C426" s="17">
        <v>114</v>
      </c>
      <c r="D426" s="14">
        <v>100</v>
      </c>
      <c r="E426" s="15">
        <f t="shared" si="12"/>
        <v>-0.12280701754386</v>
      </c>
      <c r="F426" s="23"/>
    </row>
    <row r="427" ht="15" spans="1:6">
      <c r="A427" s="12">
        <v>2159999</v>
      </c>
      <c r="B427" s="19" t="s">
        <v>559</v>
      </c>
      <c r="C427" s="17">
        <v>114</v>
      </c>
      <c r="D427" s="14">
        <v>100</v>
      </c>
      <c r="E427" s="15">
        <f t="shared" si="12"/>
        <v>-0.12280701754386</v>
      </c>
      <c r="F427" s="23"/>
    </row>
    <row r="428" ht="15" spans="1:6">
      <c r="A428" s="12">
        <v>216</v>
      </c>
      <c r="B428" s="13" t="s">
        <v>560</v>
      </c>
      <c r="C428" s="14">
        <v>5490</v>
      </c>
      <c r="D428" s="14">
        <v>4400</v>
      </c>
      <c r="E428" s="15">
        <f t="shared" si="12"/>
        <v>-0.198542805100182</v>
      </c>
      <c r="F428" s="23"/>
    </row>
    <row r="429" ht="15" spans="1:6">
      <c r="A429" s="12">
        <v>21602</v>
      </c>
      <c r="B429" s="13" t="s">
        <v>561</v>
      </c>
      <c r="C429" s="17">
        <v>5138</v>
      </c>
      <c r="D429" s="14">
        <v>4100</v>
      </c>
      <c r="E429" s="15">
        <f t="shared" si="12"/>
        <v>-0.202024133904243</v>
      </c>
      <c r="F429" s="23"/>
    </row>
    <row r="430" ht="15" spans="1:6">
      <c r="A430" s="12">
        <v>2160201</v>
      </c>
      <c r="B430" s="19" t="s">
        <v>11</v>
      </c>
      <c r="C430" s="17">
        <v>134</v>
      </c>
      <c r="D430" s="14">
        <v>100</v>
      </c>
      <c r="E430" s="15">
        <f t="shared" si="12"/>
        <v>-0.253731343283582</v>
      </c>
      <c r="F430" s="23"/>
    </row>
    <row r="431" ht="15" spans="1:6">
      <c r="A431" s="12" t="s">
        <v>562</v>
      </c>
      <c r="B431" s="19" t="s">
        <v>563</v>
      </c>
      <c r="C431" s="17">
        <v>1083</v>
      </c>
      <c r="D431" s="14">
        <v>1000</v>
      </c>
      <c r="E431" s="15">
        <f t="shared" si="12"/>
        <v>-0.0766389658356418</v>
      </c>
      <c r="F431" s="23"/>
    </row>
    <row r="432" ht="15" spans="1:6">
      <c r="A432" s="12">
        <v>2160299</v>
      </c>
      <c r="B432" s="19" t="s">
        <v>564</v>
      </c>
      <c r="C432" s="17">
        <v>3921</v>
      </c>
      <c r="D432" s="14">
        <v>3000</v>
      </c>
      <c r="E432" s="15">
        <f t="shared" si="12"/>
        <v>-0.234889058913543</v>
      </c>
      <c r="F432" s="23"/>
    </row>
    <row r="433" ht="15" spans="1:6">
      <c r="A433" s="12">
        <v>21699</v>
      </c>
      <c r="B433" s="13" t="s">
        <v>565</v>
      </c>
      <c r="C433" s="17">
        <v>352</v>
      </c>
      <c r="D433" s="14">
        <v>300</v>
      </c>
      <c r="E433" s="15">
        <f t="shared" si="12"/>
        <v>-0.147727272727273</v>
      </c>
      <c r="F433" s="23"/>
    </row>
    <row r="434" ht="15" spans="1:6">
      <c r="A434" s="12">
        <v>2169999</v>
      </c>
      <c r="B434" s="19" t="s">
        <v>566</v>
      </c>
      <c r="C434" s="17">
        <v>352</v>
      </c>
      <c r="D434" s="14">
        <v>300</v>
      </c>
      <c r="E434" s="15">
        <f t="shared" si="12"/>
        <v>-0.147727272727273</v>
      </c>
      <c r="F434" s="23"/>
    </row>
    <row r="435" ht="15" spans="1:6">
      <c r="A435" s="12">
        <v>217</v>
      </c>
      <c r="B435" s="13" t="s">
        <v>567</v>
      </c>
      <c r="C435" s="14">
        <v>1241</v>
      </c>
      <c r="D435" s="14">
        <v>1110</v>
      </c>
      <c r="E435" s="15">
        <f t="shared" si="12"/>
        <v>-0.105560032232071</v>
      </c>
      <c r="F435" s="23"/>
    </row>
    <row r="436" ht="15" spans="1:6">
      <c r="A436" s="12">
        <v>21701</v>
      </c>
      <c r="B436" s="13" t="s">
        <v>568</v>
      </c>
      <c r="C436" s="17">
        <v>251</v>
      </c>
      <c r="D436" s="14">
        <v>210</v>
      </c>
      <c r="E436" s="15">
        <f t="shared" si="12"/>
        <v>-0.163346613545817</v>
      </c>
      <c r="F436" s="23"/>
    </row>
    <row r="437" ht="15" spans="1:6">
      <c r="A437" s="12">
        <v>2170101</v>
      </c>
      <c r="B437" s="19" t="s">
        <v>34</v>
      </c>
      <c r="C437" s="17">
        <v>246</v>
      </c>
      <c r="D437" s="14">
        <v>200</v>
      </c>
      <c r="E437" s="15">
        <f t="shared" si="12"/>
        <v>-0.186991869918699</v>
      </c>
      <c r="F437" s="23"/>
    </row>
    <row r="438" ht="15" spans="1:6">
      <c r="A438" s="12">
        <v>2170199</v>
      </c>
      <c r="B438" s="19" t="s">
        <v>569</v>
      </c>
      <c r="C438" s="17">
        <v>5</v>
      </c>
      <c r="D438" s="14">
        <v>10</v>
      </c>
      <c r="E438" s="15">
        <f t="shared" si="12"/>
        <v>1</v>
      </c>
      <c r="F438" s="23"/>
    </row>
    <row r="439" ht="15" spans="1:6">
      <c r="A439" s="12">
        <v>21799</v>
      </c>
      <c r="B439" s="13" t="s">
        <v>570</v>
      </c>
      <c r="C439" s="17">
        <v>990</v>
      </c>
      <c r="D439" s="14">
        <v>900</v>
      </c>
      <c r="E439" s="15">
        <f t="shared" si="12"/>
        <v>-0.0909090909090909</v>
      </c>
      <c r="F439" s="23"/>
    </row>
    <row r="440" ht="15" spans="1:6">
      <c r="A440" s="12">
        <v>2179999</v>
      </c>
      <c r="B440" s="19" t="s">
        <v>571</v>
      </c>
      <c r="C440" s="17">
        <v>990</v>
      </c>
      <c r="D440" s="14">
        <v>900</v>
      </c>
      <c r="E440" s="15">
        <f t="shared" si="12"/>
        <v>-0.0909090909090909</v>
      </c>
      <c r="F440" s="23"/>
    </row>
    <row r="441" ht="15" spans="1:6">
      <c r="A441" s="12">
        <v>220</v>
      </c>
      <c r="B441" s="13" t="s">
        <v>572</v>
      </c>
      <c r="C441" s="14">
        <f>C442+C448+C451</f>
        <v>3510</v>
      </c>
      <c r="D441" s="14">
        <f>D442+D448+D451</f>
        <v>3515</v>
      </c>
      <c r="E441" s="15">
        <f t="shared" si="12"/>
        <v>0.00142450142450135</v>
      </c>
      <c r="F441" s="23"/>
    </row>
    <row r="442" ht="15" spans="1:6">
      <c r="A442" s="12">
        <v>22001</v>
      </c>
      <c r="B442" s="13" t="s">
        <v>573</v>
      </c>
      <c r="C442" s="17">
        <v>3408</v>
      </c>
      <c r="D442" s="14">
        <v>2885</v>
      </c>
      <c r="E442" s="15">
        <f t="shared" si="12"/>
        <v>-0.153462441314554</v>
      </c>
      <c r="F442" s="23"/>
    </row>
    <row r="443" ht="15" spans="1:6">
      <c r="A443" s="12">
        <v>2200101</v>
      </c>
      <c r="B443" s="19" t="s">
        <v>11</v>
      </c>
      <c r="C443" s="17">
        <v>674</v>
      </c>
      <c r="D443" s="14">
        <v>800</v>
      </c>
      <c r="E443" s="15">
        <f t="shared" si="12"/>
        <v>0.186943620178041</v>
      </c>
      <c r="F443" s="23"/>
    </row>
    <row r="444" ht="15" spans="1:6">
      <c r="A444" s="12" t="s">
        <v>574</v>
      </c>
      <c r="B444" s="19" t="s">
        <v>575</v>
      </c>
      <c r="C444" s="17">
        <v>14</v>
      </c>
      <c r="D444" s="14">
        <v>15</v>
      </c>
      <c r="E444" s="15">
        <f t="shared" si="12"/>
        <v>0.0714285714285714</v>
      </c>
      <c r="F444" s="23"/>
    </row>
    <row r="445" ht="15" spans="1:6">
      <c r="A445" s="12">
        <v>2200106</v>
      </c>
      <c r="B445" s="19" t="s">
        <v>576</v>
      </c>
      <c r="C445" s="17">
        <v>210</v>
      </c>
      <c r="D445" s="14">
        <v>120</v>
      </c>
      <c r="E445" s="15">
        <f t="shared" si="12"/>
        <v>-0.428571428571429</v>
      </c>
      <c r="F445" s="23"/>
    </row>
    <row r="446" ht="15" spans="1:6">
      <c r="A446" s="12">
        <v>2200113</v>
      </c>
      <c r="B446" s="19" t="s">
        <v>577</v>
      </c>
      <c r="C446" s="17">
        <v>40</v>
      </c>
      <c r="D446" s="14">
        <v>50</v>
      </c>
      <c r="E446" s="15">
        <f t="shared" si="12"/>
        <v>0.25</v>
      </c>
      <c r="F446" s="23"/>
    </row>
    <row r="447" ht="15" spans="1:6">
      <c r="A447" s="12">
        <v>2200199</v>
      </c>
      <c r="B447" s="19" t="s">
        <v>578</v>
      </c>
      <c r="C447" s="17">
        <v>2470</v>
      </c>
      <c r="D447" s="14">
        <v>1900</v>
      </c>
      <c r="E447" s="15">
        <f t="shared" si="12"/>
        <v>-0.230769230769231</v>
      </c>
      <c r="F447" s="23"/>
    </row>
    <row r="448" ht="15" spans="1:6">
      <c r="A448" s="12">
        <v>22005</v>
      </c>
      <c r="B448" s="13" t="s">
        <v>579</v>
      </c>
      <c r="C448" s="17">
        <v>32</v>
      </c>
      <c r="D448" s="14">
        <v>530</v>
      </c>
      <c r="E448" s="15">
        <f t="shared" si="12"/>
        <v>15.5625</v>
      </c>
      <c r="F448" s="23"/>
    </row>
    <row r="449" ht="15" spans="1:6">
      <c r="A449" s="12" t="s">
        <v>580</v>
      </c>
      <c r="B449" s="19" t="s">
        <v>11</v>
      </c>
      <c r="C449" s="17">
        <v>32</v>
      </c>
      <c r="D449" s="14">
        <v>30</v>
      </c>
      <c r="E449" s="15">
        <f t="shared" si="12"/>
        <v>-0.0625</v>
      </c>
      <c r="F449" s="23"/>
    </row>
    <row r="450" ht="15" spans="1:6">
      <c r="A450" s="12">
        <v>2200599</v>
      </c>
      <c r="B450" s="19" t="s">
        <v>581</v>
      </c>
      <c r="C450" s="17"/>
      <c r="D450" s="14">
        <v>500</v>
      </c>
      <c r="E450" s="15"/>
      <c r="F450" s="23"/>
    </row>
    <row r="451" ht="15" spans="1:6">
      <c r="A451" s="12">
        <v>22099</v>
      </c>
      <c r="B451" s="13" t="s">
        <v>582</v>
      </c>
      <c r="C451" s="17">
        <v>70</v>
      </c>
      <c r="D451" s="14">
        <v>100</v>
      </c>
      <c r="E451" s="15">
        <f t="shared" ref="E451:E463" si="13">(D451/C451-1)*100%</f>
        <v>0.428571428571429</v>
      </c>
      <c r="F451" s="23"/>
    </row>
    <row r="452" ht="15" spans="1:6">
      <c r="A452" s="12">
        <v>2209999</v>
      </c>
      <c r="B452" s="19" t="s">
        <v>583</v>
      </c>
      <c r="C452" s="17">
        <v>70</v>
      </c>
      <c r="D452" s="14">
        <v>100</v>
      </c>
      <c r="E452" s="15">
        <f t="shared" si="13"/>
        <v>0.428571428571429</v>
      </c>
      <c r="F452" s="23"/>
    </row>
    <row r="453" ht="15" spans="1:6">
      <c r="A453" s="12">
        <v>221</v>
      </c>
      <c r="B453" s="13" t="s">
        <v>584</v>
      </c>
      <c r="C453" s="14">
        <f>C454+C459</f>
        <v>10332</v>
      </c>
      <c r="D453" s="14">
        <f>D454+D459</f>
        <v>9370</v>
      </c>
      <c r="E453" s="15">
        <f t="shared" si="13"/>
        <v>-0.0931087882307394</v>
      </c>
      <c r="F453" s="23"/>
    </row>
    <row r="454" ht="15" spans="1:6">
      <c r="A454" s="12">
        <v>22101</v>
      </c>
      <c r="B454" s="13" t="s">
        <v>585</v>
      </c>
      <c r="C454" s="17">
        <v>4332</v>
      </c>
      <c r="D454" s="14">
        <v>4370</v>
      </c>
      <c r="E454" s="15">
        <f t="shared" si="13"/>
        <v>0.00877192982456143</v>
      </c>
      <c r="F454" s="23"/>
    </row>
    <row r="455" ht="15" spans="1:6">
      <c r="A455" s="12">
        <v>2210106</v>
      </c>
      <c r="B455" s="19" t="s">
        <v>586</v>
      </c>
      <c r="C455" s="17">
        <v>2767</v>
      </c>
      <c r="D455" s="14">
        <v>3000</v>
      </c>
      <c r="E455" s="15">
        <f t="shared" si="13"/>
        <v>0.0842067220816769</v>
      </c>
      <c r="F455" s="23"/>
    </row>
    <row r="456" ht="15" spans="1:6">
      <c r="A456" s="12">
        <v>2210107</v>
      </c>
      <c r="B456" s="19" t="s">
        <v>587</v>
      </c>
      <c r="C456" s="17">
        <v>137</v>
      </c>
      <c r="D456" s="14">
        <v>120</v>
      </c>
      <c r="E456" s="15">
        <f t="shared" si="13"/>
        <v>-0.124087591240876</v>
      </c>
      <c r="F456" s="23"/>
    </row>
    <row r="457" ht="15" spans="1:6">
      <c r="A457" s="12">
        <v>2210108</v>
      </c>
      <c r="B457" s="19" t="s">
        <v>588</v>
      </c>
      <c r="C457" s="17">
        <v>1372</v>
      </c>
      <c r="D457" s="14">
        <v>1200</v>
      </c>
      <c r="E457" s="15">
        <f t="shared" si="13"/>
        <v>-0.12536443148688</v>
      </c>
      <c r="F457" s="23"/>
    </row>
    <row r="458" ht="15" spans="1:6">
      <c r="A458" s="12" t="s">
        <v>589</v>
      </c>
      <c r="B458" s="19" t="s">
        <v>590</v>
      </c>
      <c r="C458" s="17">
        <v>56</v>
      </c>
      <c r="D458" s="14">
        <v>50</v>
      </c>
      <c r="E458" s="15">
        <f t="shared" si="13"/>
        <v>-0.107142857142857</v>
      </c>
      <c r="F458" s="23"/>
    </row>
    <row r="459" ht="15" spans="1:6">
      <c r="A459" s="12">
        <v>22102</v>
      </c>
      <c r="B459" s="13" t="s">
        <v>591</v>
      </c>
      <c r="C459" s="17">
        <v>6000</v>
      </c>
      <c r="D459" s="14">
        <v>5000</v>
      </c>
      <c r="E459" s="15">
        <f t="shared" si="13"/>
        <v>-0.166666666666667</v>
      </c>
      <c r="F459" s="23"/>
    </row>
    <row r="460" ht="15" spans="1:6">
      <c r="A460" s="12">
        <v>2210201</v>
      </c>
      <c r="B460" s="19" t="s">
        <v>592</v>
      </c>
      <c r="C460" s="17">
        <v>6000</v>
      </c>
      <c r="D460" s="14">
        <v>5000</v>
      </c>
      <c r="E460" s="15">
        <f t="shared" si="13"/>
        <v>-0.166666666666667</v>
      </c>
      <c r="F460" s="23"/>
    </row>
    <row r="461" ht="15" spans="1:6">
      <c r="A461" s="12">
        <v>222</v>
      </c>
      <c r="B461" s="13" t="s">
        <v>593</v>
      </c>
      <c r="C461" s="17">
        <v>395</v>
      </c>
      <c r="D461" s="14">
        <v>400</v>
      </c>
      <c r="E461" s="15">
        <f t="shared" si="13"/>
        <v>0.0126582278481013</v>
      </c>
      <c r="F461" s="23"/>
    </row>
    <row r="462" ht="15" spans="1:6">
      <c r="A462" s="12">
        <v>22201</v>
      </c>
      <c r="B462" s="13" t="s">
        <v>594</v>
      </c>
      <c r="C462" s="17">
        <v>132</v>
      </c>
      <c r="D462" s="14">
        <v>400</v>
      </c>
      <c r="E462" s="15">
        <f t="shared" si="13"/>
        <v>2.03030303030303</v>
      </c>
      <c r="F462" s="23"/>
    </row>
    <row r="463" ht="15" spans="1:6">
      <c r="A463" s="12" t="s">
        <v>595</v>
      </c>
      <c r="B463" s="19" t="s">
        <v>596</v>
      </c>
      <c r="C463" s="17">
        <v>132</v>
      </c>
      <c r="D463" s="14">
        <v>400</v>
      </c>
      <c r="E463" s="15">
        <f t="shared" si="13"/>
        <v>2.03030303030303</v>
      </c>
      <c r="F463" s="23"/>
    </row>
    <row r="464" ht="15" spans="1:6">
      <c r="A464" s="12" t="s">
        <v>597</v>
      </c>
      <c r="B464" s="13" t="s">
        <v>598</v>
      </c>
      <c r="C464" s="17">
        <v>263</v>
      </c>
      <c r="D464" s="14"/>
      <c r="E464" s="15"/>
      <c r="F464" s="23"/>
    </row>
    <row r="465" ht="15" spans="1:6">
      <c r="A465" s="12" t="s">
        <v>599</v>
      </c>
      <c r="B465" s="19" t="s">
        <v>600</v>
      </c>
      <c r="C465" s="17">
        <v>263</v>
      </c>
      <c r="D465" s="14"/>
      <c r="E465" s="15"/>
      <c r="F465" s="23"/>
    </row>
    <row r="466" ht="15" spans="1:6">
      <c r="A466" s="12">
        <v>224</v>
      </c>
      <c r="B466" s="13" t="s">
        <v>601</v>
      </c>
      <c r="C466" s="17">
        <f>C467+C474+C476+C478+C480+C482</f>
        <v>3349</v>
      </c>
      <c r="D466" s="17">
        <f>D467+D474+D476+D478+D480+D482</f>
        <v>5670</v>
      </c>
      <c r="E466" s="15">
        <f t="shared" ref="E466:E482" si="14">(D466/C466-1)*100%</f>
        <v>0.693042699313228</v>
      </c>
      <c r="F466" s="23"/>
    </row>
    <row r="467" ht="15" spans="1:6">
      <c r="A467" s="12">
        <v>22401</v>
      </c>
      <c r="B467" s="13" t="s">
        <v>602</v>
      </c>
      <c r="C467" s="17">
        <v>1429</v>
      </c>
      <c r="D467" s="14">
        <f>SUM(D468:D473)</f>
        <v>1220</v>
      </c>
      <c r="E467" s="15">
        <f t="shared" si="14"/>
        <v>-0.146256123163051</v>
      </c>
      <c r="F467" s="23"/>
    </row>
    <row r="468" ht="15" spans="1:6">
      <c r="A468" s="12">
        <v>2240101</v>
      </c>
      <c r="B468" s="19" t="s">
        <v>11</v>
      </c>
      <c r="C468" s="17">
        <v>356</v>
      </c>
      <c r="D468" s="14">
        <v>100</v>
      </c>
      <c r="E468" s="15">
        <f t="shared" si="14"/>
        <v>-0.719101123595506</v>
      </c>
      <c r="F468" s="23"/>
    </row>
    <row r="469" ht="15" spans="1:6">
      <c r="A469" s="12" t="s">
        <v>603</v>
      </c>
      <c r="B469" s="19" t="s">
        <v>604</v>
      </c>
      <c r="C469" s="17">
        <v>265</v>
      </c>
      <c r="D469" s="14">
        <v>300</v>
      </c>
      <c r="E469" s="15">
        <f t="shared" si="14"/>
        <v>0.132075471698113</v>
      </c>
      <c r="F469" s="23"/>
    </row>
    <row r="470" ht="15" spans="1:6">
      <c r="A470" s="12">
        <v>2240106</v>
      </c>
      <c r="B470" s="19" t="s">
        <v>605</v>
      </c>
      <c r="C470" s="17">
        <v>300</v>
      </c>
      <c r="D470" s="14">
        <v>320</v>
      </c>
      <c r="E470" s="15">
        <f t="shared" si="14"/>
        <v>0.0666666666666667</v>
      </c>
      <c r="F470" s="23"/>
    </row>
    <row r="471" ht="15" spans="1:6">
      <c r="A471" s="12">
        <v>2240108</v>
      </c>
      <c r="B471" s="19" t="s">
        <v>606</v>
      </c>
      <c r="C471" s="17">
        <v>411</v>
      </c>
      <c r="D471" s="14">
        <v>400</v>
      </c>
      <c r="E471" s="15">
        <f t="shared" si="14"/>
        <v>-0.0267639902676399</v>
      </c>
      <c r="F471" s="23"/>
    </row>
    <row r="472" ht="15" spans="1:6">
      <c r="A472" s="12" t="s">
        <v>607</v>
      </c>
      <c r="B472" s="19" t="s">
        <v>608</v>
      </c>
      <c r="C472" s="17">
        <v>22</v>
      </c>
      <c r="D472" s="14">
        <v>20</v>
      </c>
      <c r="E472" s="15">
        <f t="shared" si="14"/>
        <v>-0.0909090909090909</v>
      </c>
      <c r="F472" s="23"/>
    </row>
    <row r="473" ht="15" spans="1:6">
      <c r="A473" s="12">
        <v>2240199</v>
      </c>
      <c r="B473" s="19" t="s">
        <v>609</v>
      </c>
      <c r="C473" s="17">
        <v>75</v>
      </c>
      <c r="D473" s="14">
        <v>80</v>
      </c>
      <c r="E473" s="15">
        <f t="shared" si="14"/>
        <v>0.0666666666666667</v>
      </c>
      <c r="F473" s="23"/>
    </row>
    <row r="474" ht="15" spans="1:6">
      <c r="A474" s="12">
        <v>22402</v>
      </c>
      <c r="B474" s="13" t="s">
        <v>610</v>
      </c>
      <c r="C474" s="17">
        <v>333</v>
      </c>
      <c r="D474" s="14">
        <v>4100</v>
      </c>
      <c r="E474" s="15">
        <f t="shared" si="14"/>
        <v>11.3123123123123</v>
      </c>
      <c r="F474" s="23"/>
    </row>
    <row r="475" ht="15" spans="1:6">
      <c r="A475" s="12">
        <v>2240299</v>
      </c>
      <c r="B475" s="19" t="s">
        <v>611</v>
      </c>
      <c r="C475" s="17">
        <v>333</v>
      </c>
      <c r="D475" s="14">
        <v>4100</v>
      </c>
      <c r="E475" s="15">
        <f t="shared" si="14"/>
        <v>11.3123123123123</v>
      </c>
      <c r="F475" s="23"/>
    </row>
    <row r="476" ht="15" spans="1:6">
      <c r="A476" s="12">
        <v>22405</v>
      </c>
      <c r="B476" s="13" t="s">
        <v>612</v>
      </c>
      <c r="C476" s="17">
        <v>50</v>
      </c>
      <c r="D476" s="14">
        <v>40</v>
      </c>
      <c r="E476" s="15">
        <f t="shared" si="14"/>
        <v>-0.2</v>
      </c>
      <c r="F476" s="23"/>
    </row>
    <row r="477" ht="15" spans="1:6">
      <c r="A477" s="12">
        <v>2240599</v>
      </c>
      <c r="B477" s="19" t="s">
        <v>613</v>
      </c>
      <c r="C477" s="17">
        <v>50</v>
      </c>
      <c r="D477" s="14">
        <v>40</v>
      </c>
      <c r="E477" s="15">
        <f t="shared" si="14"/>
        <v>-0.2</v>
      </c>
      <c r="F477" s="23"/>
    </row>
    <row r="478" ht="15" spans="1:6">
      <c r="A478" s="12">
        <v>22406</v>
      </c>
      <c r="B478" s="13" t="s">
        <v>614</v>
      </c>
      <c r="C478" s="17">
        <v>723</v>
      </c>
      <c r="D478" s="14">
        <v>200</v>
      </c>
      <c r="E478" s="15">
        <f t="shared" si="14"/>
        <v>-0.723374827109267</v>
      </c>
      <c r="F478" s="23"/>
    </row>
    <row r="479" ht="15" spans="1:6">
      <c r="A479" s="12">
        <v>2240601</v>
      </c>
      <c r="B479" s="19" t="s">
        <v>615</v>
      </c>
      <c r="C479" s="17">
        <v>723</v>
      </c>
      <c r="D479" s="14">
        <v>200</v>
      </c>
      <c r="E479" s="15">
        <f t="shared" si="14"/>
        <v>-0.723374827109267</v>
      </c>
      <c r="F479" s="23"/>
    </row>
    <row r="480" ht="15" spans="1:6">
      <c r="A480" s="12">
        <v>22407</v>
      </c>
      <c r="B480" s="13" t="s">
        <v>616</v>
      </c>
      <c r="C480" s="17">
        <v>804</v>
      </c>
      <c r="D480" s="14">
        <v>100</v>
      </c>
      <c r="E480" s="15">
        <f t="shared" si="14"/>
        <v>-0.875621890547264</v>
      </c>
      <c r="F480" s="23"/>
    </row>
    <row r="481" ht="15" spans="1:6">
      <c r="A481" s="12">
        <v>2240703</v>
      </c>
      <c r="B481" s="19" t="s">
        <v>617</v>
      </c>
      <c r="C481" s="17">
        <v>804</v>
      </c>
      <c r="D481" s="14">
        <v>100</v>
      </c>
      <c r="E481" s="15">
        <f t="shared" si="14"/>
        <v>-0.875621890547264</v>
      </c>
      <c r="F481" s="23"/>
    </row>
    <row r="482" ht="15" spans="1:6">
      <c r="A482" s="12">
        <v>22499</v>
      </c>
      <c r="B482" s="13" t="s">
        <v>618</v>
      </c>
      <c r="C482" s="17">
        <v>10</v>
      </c>
      <c r="D482" s="14">
        <v>10</v>
      </c>
      <c r="E482" s="15">
        <f t="shared" si="14"/>
        <v>0</v>
      </c>
      <c r="F482" s="23"/>
    </row>
    <row r="483" ht="15" spans="1:6">
      <c r="A483" s="12">
        <v>227</v>
      </c>
      <c r="B483" s="13" t="s">
        <v>619</v>
      </c>
      <c r="C483" s="17"/>
      <c r="D483" s="14">
        <v>12000</v>
      </c>
      <c r="E483" s="15"/>
      <c r="F483" s="23"/>
    </row>
    <row r="484" ht="15" spans="1:6">
      <c r="A484" s="12">
        <v>232</v>
      </c>
      <c r="B484" s="13" t="s">
        <v>620</v>
      </c>
      <c r="C484" s="17">
        <v>8229</v>
      </c>
      <c r="D484" s="14">
        <v>8000</v>
      </c>
      <c r="E484" s="15">
        <f t="shared" ref="E484:E489" si="15">(D484/C484-1)*100%</f>
        <v>-0.0278284117146677</v>
      </c>
      <c r="F484" s="23"/>
    </row>
    <row r="485" ht="15" spans="1:6">
      <c r="A485" s="12">
        <v>23203</v>
      </c>
      <c r="B485" s="13" t="s">
        <v>621</v>
      </c>
      <c r="C485" s="17">
        <v>8229</v>
      </c>
      <c r="D485" s="14">
        <v>8000</v>
      </c>
      <c r="E485" s="15">
        <f t="shared" si="15"/>
        <v>-0.0278284117146677</v>
      </c>
      <c r="F485" s="23"/>
    </row>
    <row r="486" ht="15" spans="1:6">
      <c r="A486" s="12">
        <v>2320301</v>
      </c>
      <c r="B486" s="19" t="s">
        <v>622</v>
      </c>
      <c r="C486" s="17">
        <v>8229</v>
      </c>
      <c r="D486" s="14">
        <v>8000</v>
      </c>
      <c r="E486" s="15">
        <f t="shared" si="15"/>
        <v>-0.0278284117146677</v>
      </c>
      <c r="F486" s="23"/>
    </row>
    <row r="487" ht="15" spans="1:6">
      <c r="A487" s="12">
        <v>233</v>
      </c>
      <c r="B487" s="13" t="s">
        <v>623</v>
      </c>
      <c r="C487" s="17">
        <v>29</v>
      </c>
      <c r="D487" s="14">
        <v>40</v>
      </c>
      <c r="E487" s="15">
        <f t="shared" si="15"/>
        <v>0.379310344827586</v>
      </c>
      <c r="F487" s="23"/>
    </row>
    <row r="488" ht="15" spans="1:6">
      <c r="A488" s="12">
        <v>23303</v>
      </c>
      <c r="B488" s="13" t="s">
        <v>624</v>
      </c>
      <c r="C488" s="17">
        <v>29</v>
      </c>
      <c r="D488" s="14">
        <v>40</v>
      </c>
      <c r="E488" s="15">
        <f t="shared" si="15"/>
        <v>0.379310344827586</v>
      </c>
      <c r="F488" s="23"/>
    </row>
    <row r="489" ht="15" spans="1:6">
      <c r="A489" s="12"/>
      <c r="B489" s="13" t="s">
        <v>625</v>
      </c>
      <c r="C489" s="17">
        <f>C5+C88+C97+C119+C144+C158+C186+C262+C305+C327+C344+C403+C416+C428+C435+C441+C453+C461+C466+C483+C484+C487</f>
        <v>602630</v>
      </c>
      <c r="D489" s="17">
        <f>D5+D88+D97+D119+D144+D158+D186+D262+D305+D327+D344+D403+D416+D428+D435+D441+D453+D461+D466+D483+D484+D487</f>
        <v>600780</v>
      </c>
      <c r="E489" s="15">
        <f t="shared" si="15"/>
        <v>-0.0030698770389791</v>
      </c>
      <c r="F489" s="23"/>
    </row>
  </sheetData>
  <autoFilter ref="A4:F490">
    <extLst/>
  </autoFilter>
  <mergeCells count="7">
    <mergeCell ref="B1:F1"/>
    <mergeCell ref="E2:F2"/>
    <mergeCell ref="A3:B3"/>
    <mergeCell ref="C3:C4"/>
    <mergeCell ref="D3:D4"/>
    <mergeCell ref="E3:E4"/>
    <mergeCell ref="F3:F4"/>
  </mergeCells>
  <printOptions horizontalCentered="1"/>
  <pageMargins left="0.629861111111111" right="0.629861111111111" top="0.432638888888889" bottom="0.786805555555556" header="0.511805555555556" footer="0.511805555555556"/>
  <pageSetup paperSize="9" scale="75" fitToHeight="0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6.2024年全县一般公共预算支出预算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2024-01-26T03:53:58Z</dcterms:created>
  <dcterms:modified xsi:type="dcterms:W3CDTF">2024-01-26T03:54:24Z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396A1F219EC44E5F8D1F5C9A249DB7B9_11</vt:lpwstr>
  </property>
  <property fmtid="{D5CDD505-2E9C-101B-9397-08002B2CF9AE}" pid="3" name="KSOProductBuildVer">
    <vt:lpwstr>2052-12.1.0.16120</vt:lpwstr>
  </property>
</Properties>
</file>