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<sst xmlns="http://schemas.openxmlformats.org/spreadsheetml/2006/main" count="418" uniqueCount="219">
  <si>
    <t>二 0 二 六 年 上 级 追 加 指 标 情 况 表</t>
  </si>
  <si>
    <t>2026一02一27</t>
  </si>
  <si>
    <t>单位：元</t>
  </si>
  <si>
    <t>支出功能</t>
  </si>
  <si>
    <t>科目名称</t>
  </si>
  <si>
    <t>摘                 要</t>
  </si>
  <si>
    <t>编号</t>
  </si>
  <si>
    <t>日期</t>
  </si>
  <si>
    <t>中央、省或市</t>
  </si>
  <si>
    <t>文号</t>
  </si>
  <si>
    <t>金额</t>
  </si>
  <si>
    <t>一般公共服务支出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</si>
  <si>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</si>
  <si>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</si>
  <si>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</si>
  <si>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</si>
  <si>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</si>
  <si>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</si>
  <si>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</si>
  <si>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</si>
  <si>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</si>
  <si>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</si>
  <si>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林业和草原</t>
  </si>
  <si>
    <t>关于提前下达2026年省级生态公益林补偿资金和省级林业补助专项资金</t>
  </si>
  <si>
    <t>2025.12.15</t>
  </si>
  <si>
    <t>市级</t>
  </si>
  <si>
    <t>赣市财资环字[2025]42号</t>
  </si>
  <si>
    <t>农村水利</t>
  </si>
  <si>
    <t>关于提前下达2026年小型水库移民解困资金</t>
  </si>
  <si>
    <t>2025.11.18</t>
  </si>
  <si>
    <t>赣市财农字[2025]114号</t>
  </si>
  <si>
    <t>交通运输支出</t>
  </si>
  <si>
    <t>资源勘探工业信息等支出</t>
  </si>
  <si>
    <t>商业服务业等支出</t>
  </si>
  <si>
    <t>自然资源海洋气象等支出</t>
  </si>
  <si>
    <t>住房保障支出</t>
  </si>
  <si>
    <t>粮油物质储备支出</t>
  </si>
  <si>
    <t>国有资本经营预算支出</t>
  </si>
  <si>
    <t>灾害防治及应急管理支出</t>
  </si>
  <si>
    <t>自然灾害防治</t>
  </si>
  <si>
    <t xml:space="preserve">关于提前下达2026年自然灾害防治体系建设补助资金 </t>
  </si>
  <si>
    <t>2025.12.19</t>
  </si>
  <si>
    <t>市局</t>
  </si>
  <si>
    <t>赣市财资环字[2025]43号</t>
  </si>
  <si>
    <t>其他支出</t>
  </si>
  <si>
    <t>一般公共预算支出小计</t>
  </si>
  <si>
    <t>增值税税收返还收入</t>
  </si>
  <si>
    <t>提前下达2026年税收返还和部分财力性转移支付增值税税收返还收入（中央和省）</t>
  </si>
  <si>
    <t>2025.11.21</t>
  </si>
  <si>
    <t>省级</t>
  </si>
  <si>
    <t>赣市财预字[2025]15号</t>
  </si>
  <si>
    <t>消费税税收返还收入</t>
  </si>
  <si>
    <t>提前下达2026年税收返还和部分财力性转移支付消费税税收返还收入（中央和省）</t>
  </si>
  <si>
    <t>其他返还性收入</t>
  </si>
  <si>
    <t>提前下达2026年税收返还和部分财力性转移支付核定省与市县收入划分改革税收返还基数</t>
  </si>
  <si>
    <t>所得税基数返还收入</t>
  </si>
  <si>
    <t>提前下达2026年税收返还和部分财力性转移支付所得税基数返还（固定补助）</t>
  </si>
  <si>
    <t>成品油税费改革税收返还收入</t>
  </si>
  <si>
    <t>提前下达2026年税收返还和部分财力性转移支付成品油价格和税费改革公路养路费等“六费”基数</t>
  </si>
  <si>
    <t>增值税“五五分享”税收返还收入</t>
  </si>
  <si>
    <t>提前下达2026年税收返还和部分财力性转移支付核定中央与地方增值税“五五分享”税收返还(上解)基数</t>
  </si>
  <si>
    <t>提前下达2026年税收返还和部分财力性转移支付核定省与市县税收收入划分税收返还(上解）基数</t>
  </si>
  <si>
    <t>固定数额补助收入</t>
  </si>
  <si>
    <t>提前下达2026年税收返还和部分财力性转移支付</t>
  </si>
  <si>
    <t>均衡性转移支付收入</t>
  </si>
  <si>
    <t>提前下达2026年税收返还和部分财力性转移支付（农业转移人口市民奖励）</t>
  </si>
  <si>
    <t>关于提前下达2021年度村（社区）党员活动省财政补助资金预算指标 2022年起列固定补助 功能科目2130705 支出经济科目51301</t>
  </si>
  <si>
    <t>2020.12.29</t>
  </si>
  <si>
    <t>赣市财行字[2020]81号</t>
  </si>
  <si>
    <t>关于提前下达2021年度村（社区）党员活动省财政补助资金预算指标  2022年起列固定补助 功能科目2130705 支出经济科目51301</t>
  </si>
  <si>
    <t>2020.12.9</t>
  </si>
  <si>
    <t>赣财行指[2020]44号</t>
  </si>
  <si>
    <t>社会保障和就业共同财政事权转移支付收入</t>
  </si>
  <si>
    <t>关于下达关破改企业老工伤人员补助、返城未安置就业知青、手联社和城镇大集体企业退休人员养老保障补助等省级补助资金 2022年起列入固定补助基数</t>
  </si>
  <si>
    <t>2021.12.13</t>
  </si>
  <si>
    <t>赣市财社字[2021]96号</t>
  </si>
  <si>
    <t>教育共同财政事权转移支付收入</t>
  </si>
  <si>
    <t>关于下达学生资助补助经费 功能科目20503 经济分类科目51301 此项经费2023年起列入固定数额补助，以后年度不再发文</t>
  </si>
  <si>
    <t>2023.7.6</t>
  </si>
  <si>
    <t>赣市财教字[2023]55号</t>
  </si>
  <si>
    <t>核定城乡居民基本养老保险财政事权和支出责任划分调整所涉及省与市县支出基数划转</t>
  </si>
  <si>
    <t>2023.8.2</t>
  </si>
  <si>
    <t>赣财社[2022]34号</t>
  </si>
  <si>
    <t>关于下达2024年华侨事务资金</t>
  </si>
  <si>
    <t>2024.4.10</t>
  </si>
  <si>
    <t>赣市财行字[2024]7号</t>
  </si>
  <si>
    <t>关于下达城乡居民基本医疗保险财政事权和支出责任划分调整所涉及省与市县支出基数划转资金</t>
  </si>
  <si>
    <t>2024.11.20</t>
  </si>
  <si>
    <t>赣财社指[2024]87号</t>
  </si>
  <si>
    <t>取消“基层科普行动计划”省级补助基数</t>
  </si>
  <si>
    <t>2022.4.22</t>
  </si>
  <si>
    <t xml:space="preserve">赣财文指[2022]15号 </t>
  </si>
  <si>
    <t>专项上解支出</t>
  </si>
  <si>
    <t>上划公共文化领域（博物馆、纪念馆，公共图书馆、美术馆、文化馆免费开放）支出基数</t>
  </si>
  <si>
    <t>2023.4.19</t>
  </si>
  <si>
    <t>赣市财教字[2023]39号</t>
  </si>
  <si>
    <t>关于上划县及生态环境部分入赣县区、南康区自然资源部门收支基数</t>
  </si>
  <si>
    <t>2023.12.30</t>
  </si>
  <si>
    <t>赣市财资环字[2023]57号</t>
  </si>
  <si>
    <t>上划县级医疗保障机构经费基数 从2021年起列固定上解</t>
  </si>
  <si>
    <t>2021.4.21</t>
  </si>
  <si>
    <t>赣市财社字[2021]20号</t>
  </si>
  <si>
    <t>上划国防领域相关支出预算从2021年起列固定上解</t>
  </si>
  <si>
    <t>2021.12.25</t>
  </si>
  <si>
    <t>赣市财预字[2021]43号</t>
  </si>
  <si>
    <t>核定县级法院检察院财物市级统管经费基数</t>
  </si>
  <si>
    <t>2021.8.31</t>
  </si>
  <si>
    <t>赣市财行字[2021]35号</t>
  </si>
  <si>
    <t>重点生态功能区转移支付收入</t>
  </si>
  <si>
    <t>关于清算2025年流域生态补偿资金和提前下达2026年流域生态补偿资金</t>
  </si>
  <si>
    <t>2025.10.29</t>
  </si>
  <si>
    <t>赣财预指[2025]67号</t>
  </si>
  <si>
    <t>革命老区转移支付收入</t>
  </si>
  <si>
    <t>关于下达2025年革命老区转移支付资金和提前下达2026年省级革命老区转移支付资金</t>
  </si>
  <si>
    <t>赣财预指[2025]68号</t>
  </si>
  <si>
    <t>巩固脱贫攻坚成果衔接乡村振兴转移支付收入</t>
  </si>
  <si>
    <t>关于提前下达2026年省级财政衔接推进乡村振兴补助资金 功能科目21305</t>
  </si>
  <si>
    <t>2025.10.30</t>
  </si>
  <si>
    <t>赣财农指[2025]42号</t>
  </si>
  <si>
    <t>关于提前下达2026年城乡义务教育补助经费省级资金 功能科目2050202 2050203 20507 20508</t>
  </si>
  <si>
    <t>赣财教指[2025]42号</t>
  </si>
  <si>
    <t>关于提前下达2026年税收返还、结算补助和部分省级财力性转移支付（均衡性转移支付不含历年调资等补助）</t>
  </si>
  <si>
    <t>2025.10.27</t>
  </si>
  <si>
    <t>赣财预指[2025]62号</t>
  </si>
  <si>
    <t>关于提前下达2026年税收返还、结算补助和部分省级财力性转移支付（历年调资等补助）</t>
  </si>
  <si>
    <t>县级基本财力保障机制奖补资金</t>
  </si>
  <si>
    <t>关于提前下达2026年税收返还、结算补助和部分省级财力性转移支付（县级“三保”支出等补助）</t>
  </si>
  <si>
    <t>资源枯竭型城市转移支付收入</t>
  </si>
  <si>
    <t>关于提前下达2026年税收返还、结算补助和部分省级财力性转移支付（独立工矿区和采煤沉陷区补助）</t>
  </si>
  <si>
    <t>关于提前下达2026年税收返还、结算补助和部分省级财力性转移支付（长江经济带补助）</t>
  </si>
  <si>
    <t>关于提前下达2026年税收返还、结算补助和部分省级财力性转移支付（重点生态功能区补助）</t>
  </si>
  <si>
    <t>关于提前下达2026年中央成品油税费改革等几项转移支付资金（革命老区转移支付）</t>
  </si>
  <si>
    <t>2025.11.12</t>
  </si>
  <si>
    <t>赣财预指[2025]73号</t>
  </si>
  <si>
    <t>关于提前下达2026年中央成品油税费改革等几项转移支付资金（赣南等原中央苏区补助）</t>
  </si>
  <si>
    <t>关于提前下达2026年中央成品油税费改革等几项转移支付资金（独立工矿区和采煤沉陷区补助）</t>
  </si>
  <si>
    <t>关于提前下达2026年中央成品油税费改革等几项转移支付资金（长江经济带补助）</t>
  </si>
  <si>
    <t>关于提前下达2026年中央成品油税费改革等几项转移支付资金（重点生态功能区补助）</t>
  </si>
  <si>
    <t>关于提前下达2026年城乡义务教育补助经费中央资金（公用经费7322万，家庭经济困难学生生活补助933万，农村校舍安全保障长效机制补助1617万，中央综合奖补112万，特岗教师工资性补助610万，学生营养膳食补助4322万） 功能科目20502</t>
  </si>
  <si>
    <t>2025.11.20</t>
  </si>
  <si>
    <t>赣财教指[2025]52号</t>
  </si>
  <si>
    <t>关于提前下达2026年中央财政衔接推进乡村振兴补助资金 功能科目21305</t>
  </si>
  <si>
    <t>2025.11.26</t>
  </si>
  <si>
    <t>赣财农指[2025]45号</t>
  </si>
  <si>
    <t>社会保障和就业共同财政事权转移支付支出</t>
  </si>
  <si>
    <t>关于提前下达2026年城乡居民基本养老保险中央财政补助资金 功能科目2082602</t>
  </si>
  <si>
    <t>中央</t>
  </si>
  <si>
    <t>赣财社指[2025]85号</t>
  </si>
  <si>
    <t>关于提前下达2026年学生资助中央补助经费（中职院校助学金210万，免学费875万，技工学校助学金19万，免学费17万，普通高中国家助学金742万，家庭经济困难学生免学杂费183万） 功能科目205</t>
  </si>
  <si>
    <t>2025.11.28</t>
  </si>
  <si>
    <t>赣财教指[2025]57号</t>
  </si>
  <si>
    <t>住房保障共同财政事权转移支付收入</t>
  </si>
  <si>
    <t>关于提前下达2026年部分保障性安居工程中央补助资金 功能科目22101</t>
  </si>
  <si>
    <t>2025.12.8</t>
  </si>
  <si>
    <t>赣市财综字[2025]22号</t>
  </si>
  <si>
    <t>关于提前下达2026年中央县级基本财力保障机制奖补资金</t>
  </si>
  <si>
    <t>2025.12.12</t>
  </si>
  <si>
    <t>赣财预指[2025]84号</t>
  </si>
  <si>
    <t>关于提前下达2026年社会保障省级补助资金（困难群众救助补助）</t>
  </si>
  <si>
    <t>2025.11.6</t>
  </si>
  <si>
    <t>赣财社指[2025]81号</t>
  </si>
  <si>
    <t>关于提前下达2026年社会保障省级补助资金（城乡居民基本养老保险补助）</t>
  </si>
  <si>
    <t>关于提前下达2026年社会保障省级补助资金（基本公共卫生）</t>
  </si>
  <si>
    <t>关于提前下达2026年社会保障省级补助资金（困难残疾人生活补贴和重度残疾人护理补贴）</t>
  </si>
  <si>
    <t>关于提前下达2026年社会保障省级补助资金（优抚对象补助）</t>
  </si>
  <si>
    <t>医疗卫生共同财政事权转移支付收入</t>
  </si>
  <si>
    <t>关于提前下达2026年社会保障省级补助资金（城乡困难群众大病医疗救助）</t>
  </si>
  <si>
    <t>关于提前下达2026年社会保障省级补助资金（优抚对象医疗）</t>
  </si>
  <si>
    <t>关于提前下达2026年社会保障省级补助资金（人口发展和生育保障奖扶特扶及事业费）</t>
  </si>
  <si>
    <t>关于提前下达2026年社会保障省级补助资金（人口发展和生育保障出生缺陷防控）</t>
  </si>
  <si>
    <t>关于提前下达2026年社会保障省级补助资金（人口发展和生育保障婴幼儿入托补贴）</t>
  </si>
  <si>
    <t>关于提前下达2026年社会保障省级补助资金（医改服务能力提升专项乡医及人才补助）</t>
  </si>
  <si>
    <t>关于提前下达2026年社会保障省级补助资金（医改服务能力提升专项基本药物制度）</t>
  </si>
  <si>
    <t>关于提前下达2026年社会保障省级补助资金（医改服务能力提升专项中医药专项）</t>
  </si>
  <si>
    <t>关于下达2025年育儿补贴省级补助资金预算及提前下达2026年育儿补贴省级补助资金 功能科目2101999 2101902</t>
  </si>
  <si>
    <t>2025.12.10</t>
  </si>
  <si>
    <t>赣财社指[2025]93号</t>
  </si>
  <si>
    <t>结算补助收入</t>
  </si>
  <si>
    <r>
      <rPr>
        <sz val="12"/>
        <rFont val="宋体"/>
        <charset val="134"/>
      </rPr>
      <t>关于提前下达2026年</t>
    </r>
    <r>
      <rPr>
        <b/>
        <sz val="12"/>
        <rFont val="宋体"/>
        <charset val="134"/>
      </rPr>
      <t>中央</t>
    </r>
    <r>
      <rPr>
        <sz val="12"/>
        <rFont val="宋体"/>
        <charset val="134"/>
      </rPr>
      <t>和省级民兵补助经费 功能科目2030607</t>
    </r>
  </si>
  <si>
    <t>2025.12.16</t>
  </si>
  <si>
    <t>赣市财行字[2025]45号</t>
  </si>
  <si>
    <t>国防共同财政事权转移支付收入</t>
  </si>
  <si>
    <r>
      <rPr>
        <sz val="12"/>
        <rFont val="宋体"/>
        <charset val="134"/>
      </rPr>
      <t>关于提前下达2026年中央和</t>
    </r>
    <r>
      <rPr>
        <b/>
        <sz val="12"/>
        <rFont val="宋体"/>
        <charset val="134"/>
      </rPr>
      <t>省级</t>
    </r>
    <r>
      <rPr>
        <sz val="12"/>
        <rFont val="宋体"/>
        <charset val="134"/>
      </rPr>
      <t>民兵补助经费 功能科目2030607</t>
    </r>
  </si>
  <si>
    <t>关于提前下达2026年基本养老保险中央财政补助资金 功能科目2080507</t>
  </si>
  <si>
    <t>赣财社指[2025]106号</t>
  </si>
  <si>
    <t>关于提前下达2026年中央就业补助资金 功能科目20807</t>
  </si>
  <si>
    <t>2025.12.21</t>
  </si>
  <si>
    <t>赣财社指[2025]107号</t>
  </si>
  <si>
    <t>关于提前下达2026年中央财政农村危房改造补助资金 功能科目22101</t>
  </si>
  <si>
    <t>赣财社指[2025]101号</t>
  </si>
  <si>
    <t>关于提前下达2026年中央财政困难群众救助补助资金 功能科目208</t>
  </si>
  <si>
    <t>赣财社指[2025]102号</t>
  </si>
  <si>
    <r>
      <rPr>
        <sz val="12"/>
        <rFont val="宋体"/>
        <charset val="134"/>
      </rPr>
      <t>关于提前下达2026年</t>
    </r>
    <r>
      <rPr>
        <b/>
        <sz val="12"/>
        <rFont val="宋体"/>
        <charset val="134"/>
      </rPr>
      <t>优抚对象</t>
    </r>
    <r>
      <rPr>
        <sz val="12"/>
        <rFont val="宋体"/>
        <charset val="134"/>
      </rPr>
      <t>补助经费预算（第一批）和医疗保障经费 功能科目20808</t>
    </r>
  </si>
  <si>
    <t>赣财社指[2025]104号</t>
  </si>
  <si>
    <t>公共安全共同财政事权转移支付收入</t>
  </si>
  <si>
    <t>关于提前下达2026年中央和省级政法转移支付资金（中央959万，省级397.98万，其中：公安中央673.12万，省级182.31万，司法中央192.88万，省级106.22万，政法委省级29.39万，司法救助中央80万，扫黑除恶中央8万，共建项目中央5万，服装、保险、枪支弹药经费省级80.06万））</t>
  </si>
  <si>
    <t>2025.12.25</t>
  </si>
  <si>
    <t>赣市财行字[2025]51号</t>
  </si>
  <si>
    <t>关于提前下达2026年现代职业教育质量提升计划资金 功能科目20503</t>
  </si>
  <si>
    <t>赣财教指[2025]56号</t>
  </si>
  <si>
    <t>关于提前下达2026年中央财政城乡居民基本医疗保险和城乡医疗救助补助资金 功能科目2101202</t>
  </si>
  <si>
    <t>赣财社指[2025]94号</t>
  </si>
  <si>
    <t>关于提前下达2026年中央和省级解决特殊疑难信访问题资金 功能科目20140</t>
  </si>
  <si>
    <t>2025.12.31</t>
  </si>
  <si>
    <t>赣市财行字[2025]54号</t>
  </si>
  <si>
    <t>关于提前下达2026年基本药物制度788万、计划生育转移支付408万、育儿补贴5563万等3项中央补助资金 功能科目21003 21007 2101902</t>
  </si>
  <si>
    <t>赣财社指[2025]100号</t>
  </si>
  <si>
    <t>关于提前下达2026年基层组织建设市级补助资金 （2014年、2016年提高村书记、村主任待遇和2017年、2018年提高村干部基本报酬466万，农村离任“两老”生活补助29万，2017年提高村（社区）党员活动经费43万，党龄满50周年农民党员生活补助109万，社区工作者基础报酬补助43万）</t>
  </si>
  <si>
    <t>2025.12.26</t>
  </si>
  <si>
    <t>赣市财行字[2025]49号</t>
  </si>
  <si>
    <t>关于提前下达2026年省级和市级党员教育培训资金 功能科目20132</t>
  </si>
  <si>
    <t>赣市财行字[2025]50号</t>
  </si>
  <si>
    <t>灾害防治及应急管理共同财政事权转移支付收入</t>
  </si>
  <si>
    <t>关于下达2025年中央自然灾害救灾资金预算（冬春临时生活困难救助资金） 功能科目2240703</t>
  </si>
  <si>
    <t>赣市财资环字[2025]46号</t>
  </si>
  <si>
    <t>关于提前下达2026年学生资助省级补助预算（中职学校学生助学金274万，免学费233万，技工学校助学金33万，免学费41万，高中助学金215万，免学费77万） 功能科目205</t>
  </si>
  <si>
    <t>赣财教指[2025]43号</t>
  </si>
  <si>
    <t>结算补助小计</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</si>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</sst>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00_ ;_ @_ "/>
    <numFmt numFmtId="177" formatCode="_ * #,##0_ ;_ * \-#,##0_ ;_ * &quot;-&quot;??_ ;_ @_ "/>
    <numFmt numFmtId="178" formatCode="yyyy&quot;年&quot;m&quot;月&quot;d&quot;日&quot;;@"/>
    <numFmt numFmtId="179" formatCode="0.00_ "/>
  </numFmts>
  <fonts count="32">
    <font>
      <sz val="11"/>
      <color theme="1"/>
      <name val="宋体"/>
      <charset val="134"/>
      <scheme val="minor"/>
    </font>
    <font>
      <sz val="12"/>
      <name val="宋体"/>
      <charset val="134"/>
    </font>
    <font>
      <sz val="11"/>
      <name val="宋体"/>
      <charset val="134"/>
    </font>
    <font>
      <b/>
      <sz val="22"/>
      <name val="黑体"/>
      <charset val="134"/>
    </font>
    <font>
      <sz val="10"/>
      <name val="宋体"/>
      <charset val="134"/>
    </font>
    <font>
      <b/>
      <sz val="12"/>
      <color indexed="8"/>
      <name val="宋体"/>
      <charset val="134"/>
    </font>
    <font>
      <b/>
      <sz val="12"/>
      <name val="宋体"/>
      <charset val="134"/>
    </font>
    <font>
      <b/>
      <sz val="11"/>
      <color indexed="8"/>
      <name val="宋体"/>
      <charset val="134"/>
    </font>
    <font>
      <b/>
      <sz val="14"/>
      <color indexed="8"/>
      <name val="宋体"/>
      <charset val="134"/>
    </font>
    <font>
      <b/>
      <sz val="14"/>
      <name val="宋体"/>
      <charset val="134"/>
    </font>
    <font>
      <b/>
      <sz val="11"/>
      <name val="宋体"/>
      <charset val="134"/>
    </font>
    <font>
      <sz val="12"/>
      <color indexed="8"/>
      <name val="宋体"/>
      <charset val="134"/>
    </font>
    <font>
      <b/>
      <i/>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0">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indexed="31"/>
        <bgColor indexed="64"/>
      </patternFill>
    </fill>
    <fill>
      <patternFill patternType="solid">
        <fgColor rgb="FFCCCCFF"/>
        <bgColor indexed="64"/>
      </patternFill>
    </fill>
    <fill>
      <patternFill patternType="solid">
        <fgColor rgb="FF92D05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9"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10" borderId="10" applyNumberFormat="0" applyAlignment="0" applyProtection="0">
      <alignment vertical="center"/>
    </xf>
    <xf numFmtId="0" fontId="22" fillId="11" borderId="11" applyNumberFormat="0" applyAlignment="0" applyProtection="0">
      <alignment vertical="center"/>
    </xf>
    <xf numFmtId="0" fontId="23" fillId="11" borderId="10" applyNumberFormat="0" applyAlignment="0" applyProtection="0">
      <alignment vertical="center"/>
    </xf>
    <xf numFmtId="0" fontId="24" fillId="12"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30" fillId="36" borderId="0" applyNumberFormat="0" applyBorder="0" applyAlignment="0" applyProtection="0">
      <alignment vertical="center"/>
    </xf>
    <xf numFmtId="0" fontId="31" fillId="37" borderId="0" applyNumberFormat="0" applyBorder="0" applyAlignment="0" applyProtection="0">
      <alignment vertical="center"/>
    </xf>
    <xf numFmtId="0" fontId="31" fillId="38" borderId="0" applyNumberFormat="0" applyBorder="0" applyAlignment="0" applyProtection="0">
      <alignment vertical="center"/>
    </xf>
    <xf numFmtId="0" fontId="30" fillId="39" borderId="0" applyNumberFormat="0" applyBorder="0" applyAlignment="0" applyProtection="0">
      <alignment vertical="center"/>
    </xf>
  </cellStyleXfs>
  <cellXfs count="138">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xf>
    <xf numFmtId="0" fontId="2" fillId="0" borderId="0" xfId="0" applyFont="1" applyFill="1" applyBorder="1" applyAlignment="1">
      <alignment horizontal="left"/>
    </xf>
    <xf numFmtId="0" fontId="2"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alignment horizontal="center" vertical="center"/>
    </xf>
    <xf numFmtId="176" fontId="1" fillId="0" borderId="0" xfId="0" applyNumberFormat="1" applyFont="1" applyFill="1" applyBorder="1" applyAlignment="1">
      <alignment vertical="center"/>
    </xf>
    <xf numFmtId="0" fontId="3" fillId="0" borderId="0" xfId="0" applyFont="1" applyFill="1" applyBorder="1" applyAlignment="1">
      <alignment horizontal="center"/>
    </xf>
    <xf numFmtId="0" fontId="4" fillId="0" borderId="0" xfId="0" applyFont="1" applyFill="1" applyBorder="1" applyAlignment="1"/>
    <xf numFmtId="177" fontId="1" fillId="0" borderId="0" xfId="0" applyNumberFormat="1" applyFont="1" applyFill="1" applyBorder="1" applyAlignment="1">
      <alignment wrapText="1"/>
    </xf>
    <xf numFmtId="0" fontId="1" fillId="0" borderId="0" xfId="0" applyFont="1" applyFill="1" applyBorder="1" applyAlignment="1">
      <alignment horizontal="center" wrapText="1"/>
    </xf>
    <xf numFmtId="0" fontId="2" fillId="2" borderId="0" xfId="0" applyFont="1" applyFill="1" applyBorder="1" applyAlignment="1">
      <alignment horizontal="left"/>
    </xf>
    <xf numFmtId="176" fontId="2" fillId="0" borderId="0" xfId="1" applyNumberFormat="1" applyFont="1" applyBorder="1" applyAlignment="1">
      <alignment horizontal="left"/>
    </xf>
    <xf numFmtId="0" fontId="4" fillId="0" borderId="0" xfId="0" applyFont="1" applyFill="1" applyBorder="1" applyAlignment="1">
      <alignment horizontal="left"/>
    </xf>
    <xf numFmtId="0" fontId="5" fillId="0" borderId="1" xfId="0" applyFont="1" applyFill="1" applyBorder="1" applyAlignment="1">
      <alignment horizontal="center"/>
    </xf>
    <xf numFmtId="0" fontId="5" fillId="0" borderId="2" xfId="0" applyFont="1" applyFill="1" applyBorder="1" applyAlignment="1">
      <alignment horizontal="center" wrapText="1"/>
    </xf>
    <xf numFmtId="0" fontId="5" fillId="0" borderId="1" xfId="0" applyFont="1" applyFill="1" applyBorder="1" applyAlignment="1">
      <alignment horizontal="center" wrapText="1"/>
    </xf>
    <xf numFmtId="0" fontId="6" fillId="0" borderId="3" xfId="0" applyFont="1" applyFill="1" applyBorder="1" applyAlignment="1">
      <alignment horizontal="center"/>
    </xf>
    <xf numFmtId="49" fontId="5" fillId="0" borderId="3" xfId="0" applyNumberFormat="1" applyFont="1" applyFill="1" applyBorder="1" applyAlignment="1">
      <alignment horizontal="center"/>
    </xf>
    <xf numFmtId="0" fontId="7" fillId="0" borderId="3" xfId="0" applyFont="1" applyFill="1" applyBorder="1" applyAlignment="1">
      <alignment horizontal="center" wrapText="1"/>
    </xf>
    <xf numFmtId="0" fontId="7" fillId="0" borderId="3" xfId="0" applyFont="1" applyFill="1" applyBorder="1" applyAlignment="1">
      <alignment horizontal="center"/>
    </xf>
    <xf numFmtId="176" fontId="5" fillId="0" borderId="3" xfId="1" applyNumberFormat="1" applyFont="1" applyBorder="1" applyAlignment="1">
      <alignment horizontal="center"/>
    </xf>
    <xf numFmtId="0" fontId="5" fillId="0" borderId="0" xfId="0" applyFont="1" applyFill="1" applyBorder="1" applyAlignment="1">
      <alignment horizontal="center"/>
    </xf>
    <xf numFmtId="0" fontId="5" fillId="0" borderId="4" xfId="0" applyFont="1" applyFill="1" applyBorder="1" applyAlignment="1">
      <alignment horizontal="center"/>
    </xf>
    <xf numFmtId="0" fontId="5" fillId="0" borderId="5" xfId="0" applyFont="1" applyFill="1" applyBorder="1" applyAlignment="1">
      <alignment horizontal="center" wrapText="1"/>
    </xf>
    <xf numFmtId="0" fontId="8" fillId="0" borderId="4" xfId="0" applyFont="1" applyFill="1" applyBorder="1" applyAlignment="1">
      <alignment horizontal="center" wrapText="1"/>
    </xf>
    <xf numFmtId="0" fontId="1" fillId="0" borderId="4" xfId="0" applyFont="1" applyFill="1" applyBorder="1" applyAlignment="1">
      <alignment horizontal="center"/>
    </xf>
    <xf numFmtId="0" fontId="1" fillId="0" borderId="5" xfId="0" applyFont="1" applyFill="1" applyBorder="1" applyAlignment="1">
      <alignment horizontal="left" wrapText="1"/>
    </xf>
    <xf numFmtId="0" fontId="1" fillId="2" borderId="4" xfId="0" applyFont="1" applyFill="1" applyBorder="1" applyAlignment="1">
      <alignment horizontal="left" wrapText="1"/>
    </xf>
    <xf numFmtId="0" fontId="1" fillId="3" borderId="1" xfId="0" applyFont="1" applyFill="1" applyBorder="1" applyAlignment="1">
      <alignment horizontal="center"/>
    </xf>
    <xf numFmtId="49" fontId="1" fillId="0" borderId="1" xfId="0" applyNumberFormat="1" applyFont="1" applyFill="1" applyBorder="1" applyAlignment="1">
      <alignment horizontal="center"/>
    </xf>
    <xf numFmtId="0" fontId="1" fillId="0" borderId="1" xfId="0" applyFont="1" applyFill="1" applyBorder="1" applyAlignment="1">
      <alignment horizontal="center"/>
    </xf>
    <xf numFmtId="0" fontId="1" fillId="0" borderId="1" xfId="0" applyFont="1" applyFill="1" applyBorder="1" applyAlignment="1">
      <alignment horizontal="left" wrapText="1"/>
    </xf>
    <xf numFmtId="176" fontId="1" fillId="0" borderId="1" xfId="1" applyNumberFormat="1" applyFont="1" applyBorder="1" applyAlignment="1">
      <alignment horizontal="center"/>
    </xf>
    <xf numFmtId="0" fontId="1" fillId="4" borderId="1" xfId="0" applyFont="1" applyFill="1" applyBorder="1" applyAlignment="1">
      <alignment horizontal="center"/>
    </xf>
    <xf numFmtId="0" fontId="1" fillId="0" borderId="1" xfId="0" applyFont="1" applyFill="1" applyBorder="1" applyAlignment="1">
      <alignment horizontal="center" wrapText="1"/>
    </xf>
    <xf numFmtId="0" fontId="6" fillId="0" borderId="4" xfId="0" applyFont="1" applyFill="1" applyBorder="1" applyAlignment="1">
      <alignment horizontal="center"/>
    </xf>
    <xf numFmtId="0" fontId="2" fillId="0" borderId="5" xfId="0" applyFont="1" applyFill="1" applyBorder="1" applyAlignment="1">
      <alignment horizontal="left" wrapText="1"/>
    </xf>
    <xf numFmtId="0" fontId="9" fillId="2" borderId="4" xfId="0" applyFont="1" applyFill="1" applyBorder="1" applyAlignment="1">
      <alignment horizontal="center" wrapText="1"/>
    </xf>
    <xf numFmtId="49" fontId="4" fillId="0" borderId="1" xfId="0" applyNumberFormat="1" applyFont="1" applyFill="1" applyBorder="1" applyAlignment="1">
      <alignment horizontal="center"/>
    </xf>
    <xf numFmtId="0" fontId="2" fillId="0" borderId="1" xfId="0" applyFont="1" applyFill="1" applyBorder="1" applyAlignment="1">
      <alignment horizontal="center" wrapText="1"/>
    </xf>
    <xf numFmtId="0" fontId="2" fillId="0" borderId="1" xfId="0" applyFont="1" applyFill="1" applyBorder="1" applyAlignment="1">
      <alignment horizontal="left" wrapText="1"/>
    </xf>
    <xf numFmtId="176" fontId="6" fillId="0" borderId="1" xfId="1" applyNumberFormat="1" applyFont="1" applyBorder="1" applyAlignment="1">
      <alignment horizontal="center"/>
    </xf>
    <xf numFmtId="0" fontId="1" fillId="0" borderId="4" xfId="0" applyFont="1" applyFill="1" applyBorder="1" applyAlignment="1">
      <alignment horizontal="left" wrapText="1"/>
    </xf>
    <xf numFmtId="0" fontId="2" fillId="0" borderId="4" xfId="0" applyFont="1" applyFill="1" applyBorder="1" applyAlignment="1">
      <alignment horizontal="center"/>
    </xf>
    <xf numFmtId="0" fontId="9" fillId="0" borderId="4" xfId="0" applyFont="1" applyFill="1" applyBorder="1" applyAlignment="1">
      <alignment horizontal="center" wrapText="1"/>
    </xf>
    <xf numFmtId="0" fontId="1" fillId="2" borderId="1" xfId="0" applyFont="1" applyFill="1" applyBorder="1" applyAlignment="1">
      <alignment horizontal="left" wrapText="1"/>
    </xf>
    <xf numFmtId="0" fontId="1" fillId="3" borderId="4" xfId="0" applyFont="1" applyFill="1" applyBorder="1" applyAlignment="1">
      <alignment horizontal="center"/>
    </xf>
    <xf numFmtId="49" fontId="1" fillId="0" borderId="4" xfId="0" applyNumberFormat="1" applyFont="1" applyFill="1" applyBorder="1" applyAlignment="1">
      <alignment horizontal="center"/>
    </xf>
    <xf numFmtId="0" fontId="2" fillId="0" borderId="4" xfId="0" applyFont="1" applyFill="1" applyBorder="1" applyAlignment="1">
      <alignment horizontal="left" wrapText="1"/>
    </xf>
    <xf numFmtId="176" fontId="6" fillId="0" borderId="4" xfId="1" applyNumberFormat="1" applyFont="1" applyBorder="1" applyAlignment="1">
      <alignment horizontal="center"/>
    </xf>
    <xf numFmtId="176" fontId="1" fillId="0" borderId="4" xfId="1" applyNumberFormat="1" applyFont="1" applyBorder="1" applyAlignment="1">
      <alignment horizontal="center"/>
    </xf>
    <xf numFmtId="0" fontId="1" fillId="0" borderId="4" xfId="0" applyNumberFormat="1" applyFont="1" applyFill="1" applyBorder="1" applyAlignment="1">
      <alignment horizontal="justify" wrapText="1"/>
    </xf>
    <xf numFmtId="178" fontId="1" fillId="0" borderId="4" xfId="0" applyNumberFormat="1" applyFont="1" applyFill="1" applyBorder="1" applyAlignment="1">
      <alignment horizontal="center" wrapText="1"/>
    </xf>
    <xf numFmtId="0" fontId="1" fillId="0" borderId="4" xfId="0" applyFont="1" applyFill="1" applyBorder="1" applyAlignment="1">
      <alignment horizontal="center" wrapText="1"/>
    </xf>
    <xf numFmtId="176" fontId="1" fillId="0" borderId="4" xfId="1" applyNumberFormat="1" applyFont="1" applyBorder="1" applyAlignment="1"/>
    <xf numFmtId="178" fontId="4" fillId="0" borderId="4" xfId="0" applyNumberFormat="1" applyFont="1" applyFill="1" applyBorder="1" applyAlignment="1">
      <alignment horizontal="center" wrapText="1"/>
    </xf>
    <xf numFmtId="0" fontId="2" fillId="0" borderId="4" xfId="0" applyFont="1" applyFill="1" applyBorder="1" applyAlignment="1">
      <alignment horizontal="center" wrapText="1"/>
    </xf>
    <xf numFmtId="176" fontId="10" fillId="0" borderId="4" xfId="1" applyNumberFormat="1" applyFont="1" applyBorder="1" applyAlignment="1"/>
    <xf numFmtId="0" fontId="1" fillId="4" borderId="4" xfId="0" applyFont="1" applyFill="1" applyBorder="1" applyAlignment="1">
      <alignment horizontal="center"/>
    </xf>
    <xf numFmtId="176" fontId="1" fillId="0" borderId="4" xfId="1" applyNumberFormat="1" applyFont="1" applyBorder="1" applyAlignment="1">
      <alignment horizontal="left"/>
    </xf>
    <xf numFmtId="0" fontId="11" fillId="0" borderId="0" xfId="0" applyFont="1" applyFill="1" applyBorder="1" applyAlignment="1">
      <alignment horizontal="left"/>
    </xf>
    <xf numFmtId="0" fontId="2" fillId="4" borderId="4" xfId="0" applyFont="1" applyFill="1" applyBorder="1" applyAlignment="1">
      <alignment horizontal="center"/>
    </xf>
    <xf numFmtId="49" fontId="4" fillId="0" borderId="4" xfId="0" applyNumberFormat="1" applyFont="1" applyFill="1" applyBorder="1" applyAlignment="1">
      <alignment horizontal="center"/>
    </xf>
    <xf numFmtId="176" fontId="10" fillId="0" borderId="4" xfId="1" applyNumberFormat="1" applyFont="1" applyBorder="1" applyAlignment="1">
      <alignment horizontal="left"/>
    </xf>
    <xf numFmtId="0" fontId="6" fillId="0" borderId="4" xfId="0" applyFont="1" applyFill="1" applyBorder="1" applyAlignment="1">
      <alignment horizontal="left" wrapText="1"/>
    </xf>
    <xf numFmtId="0" fontId="1" fillId="4" borderId="4" xfId="0" applyFont="1" applyFill="1" applyBorder="1" applyAlignment="1">
      <alignment horizontal="left" wrapText="1"/>
    </xf>
    <xf numFmtId="176" fontId="1" fillId="0" borderId="1" xfId="1" applyNumberFormat="1" applyFont="1" applyBorder="1" applyAlignment="1"/>
    <xf numFmtId="176" fontId="10" fillId="0" borderId="1" xfId="1" applyNumberFormat="1" applyFont="1" applyBorder="1" applyAlignment="1"/>
    <xf numFmtId="0" fontId="6" fillId="0" borderId="1" xfId="0" applyFont="1" applyFill="1" applyBorder="1" applyAlignment="1">
      <alignment horizontal="center"/>
    </xf>
    <xf numFmtId="0" fontId="1" fillId="0" borderId="2" xfId="0" applyFont="1" applyFill="1" applyBorder="1" applyAlignment="1"/>
    <xf numFmtId="0" fontId="9" fillId="0" borderId="1" xfId="0" applyFont="1" applyFill="1" applyBorder="1" applyAlignment="1">
      <alignment horizontal="center"/>
    </xf>
    <xf numFmtId="0" fontId="1" fillId="0" borderId="2" xfId="0" applyFont="1" applyFill="1" applyBorder="1" applyAlignment="1">
      <alignment wrapText="1"/>
    </xf>
    <xf numFmtId="0" fontId="4" fillId="0" borderId="4" xfId="0" applyFont="1" applyFill="1" applyBorder="1" applyAlignment="1">
      <alignment horizontal="center"/>
    </xf>
    <xf numFmtId="0" fontId="6" fillId="0" borderId="2" xfId="0" applyFont="1" applyFill="1" applyBorder="1" applyAlignment="1">
      <alignment horizontal="center" wrapText="1"/>
    </xf>
    <xf numFmtId="0" fontId="9" fillId="4" borderId="1" xfId="0" applyFont="1" applyFill="1" applyBorder="1" applyAlignment="1">
      <alignment horizontal="center" wrapText="1"/>
    </xf>
    <xf numFmtId="0" fontId="1" fillId="0" borderId="2" xfId="0" applyFont="1" applyFill="1" applyBorder="1" applyAlignment="1">
      <alignment horizontal="left" wrapText="1"/>
    </xf>
    <xf numFmtId="0" fontId="1" fillId="0" borderId="3" xfId="0" applyFont="1" applyFill="1" applyBorder="1" applyAlignment="1">
      <alignment horizontal="center"/>
    </xf>
    <xf numFmtId="0" fontId="1" fillId="0" borderId="6" xfId="0" applyFont="1" applyFill="1" applyBorder="1" applyAlignment="1">
      <alignment horizontal="left" wrapText="1"/>
    </xf>
    <xf numFmtId="43" fontId="1" fillId="0" borderId="1" xfId="1" applyFont="1" applyFill="1" applyBorder="1" applyAlignment="1">
      <alignment horizontal="left" wrapText="1"/>
    </xf>
    <xf numFmtId="0" fontId="1" fillId="0" borderId="4" xfId="0" applyNumberFormat="1" applyFont="1" applyFill="1" applyBorder="1" applyAlignment="1">
      <alignment wrapText="1"/>
    </xf>
    <xf numFmtId="0" fontId="1" fillId="0" borderId="1" xfId="0" applyNumberFormat="1" applyFont="1" applyFill="1" applyBorder="1" applyAlignment="1">
      <alignment wrapText="1"/>
    </xf>
    <xf numFmtId="0" fontId="1" fillId="0" borderId="1" xfId="0" applyFont="1" applyFill="1" applyBorder="1" applyAlignment="1">
      <alignment vertical="center"/>
    </xf>
    <xf numFmtId="0" fontId="1" fillId="0" borderId="6" xfId="0" applyFont="1" applyFill="1" applyBorder="1" applyAlignment="1"/>
    <xf numFmtId="0" fontId="10" fillId="0" borderId="1" xfId="0" applyFont="1" applyFill="1" applyBorder="1" applyAlignment="1">
      <alignment horizontal="center"/>
    </xf>
    <xf numFmtId="0" fontId="2" fillId="0" borderId="2" xfId="0" applyFont="1" applyFill="1" applyBorder="1" applyAlignment="1">
      <alignment horizontal="left" wrapText="1"/>
    </xf>
    <xf numFmtId="0" fontId="9" fillId="4" borderId="4" xfId="0" applyFont="1" applyFill="1" applyBorder="1" applyAlignment="1">
      <alignment horizontal="center" wrapText="1"/>
    </xf>
    <xf numFmtId="0" fontId="2" fillId="0" borderId="2" xfId="0" applyFont="1" applyFill="1" applyBorder="1" applyAlignment="1">
      <alignment wrapText="1"/>
    </xf>
    <xf numFmtId="0" fontId="9" fillId="0" borderId="5" xfId="0" applyFont="1" applyFill="1" applyBorder="1" applyAlignment="1">
      <alignment horizontal="center" wrapText="1"/>
    </xf>
    <xf numFmtId="0" fontId="9" fillId="0" borderId="2" xfId="0" applyFont="1" applyFill="1" applyBorder="1" applyAlignment="1">
      <alignment horizontal="center" wrapText="1"/>
    </xf>
    <xf numFmtId="0" fontId="6" fillId="0" borderId="4" xfId="0" applyFont="1" applyFill="1" applyBorder="1" applyAlignment="1">
      <alignment horizontal="center" wrapText="1"/>
    </xf>
    <xf numFmtId="0" fontId="1" fillId="0" borderId="5" xfId="0" applyFont="1" applyFill="1" applyBorder="1" applyAlignment="1">
      <alignment horizontal="center"/>
    </xf>
    <xf numFmtId="0" fontId="1" fillId="0" borderId="2" xfId="0" applyFont="1" applyFill="1" applyBorder="1" applyAlignment="1">
      <alignment horizontal="center"/>
    </xf>
    <xf numFmtId="0" fontId="1" fillId="0" borderId="5" xfId="0" applyFont="1" applyFill="1" applyBorder="1" applyAlignment="1">
      <alignment horizontal="left"/>
    </xf>
    <xf numFmtId="0" fontId="1" fillId="4" borderId="1" xfId="0" applyNumberFormat="1" applyFont="1" applyFill="1" applyBorder="1" applyAlignment="1" applyProtection="1">
      <alignment horizontal="left" wrapText="1"/>
    </xf>
    <xf numFmtId="0" fontId="9" fillId="4" borderId="1" xfId="0" applyNumberFormat="1" applyFont="1" applyFill="1" applyBorder="1" applyAlignment="1" applyProtection="1">
      <alignment horizontal="center" vertical="center"/>
    </xf>
    <xf numFmtId="0" fontId="2" fillId="4" borderId="1" xfId="0" applyFont="1" applyFill="1" applyBorder="1" applyAlignment="1">
      <alignment horizontal="center"/>
    </xf>
    <xf numFmtId="0" fontId="4" fillId="0" borderId="1" xfId="0" applyFont="1" applyFill="1" applyBorder="1" applyAlignment="1">
      <alignment horizontal="center"/>
    </xf>
    <xf numFmtId="0" fontId="1" fillId="4" borderId="1" xfId="0" applyNumberFormat="1" applyFont="1" applyFill="1" applyBorder="1" applyAlignment="1" applyProtection="1">
      <alignment horizontal="left"/>
    </xf>
    <xf numFmtId="0" fontId="9" fillId="0" borderId="1" xfId="0" applyFont="1" applyFill="1" applyBorder="1" applyAlignment="1">
      <alignment horizontal="center" wrapText="1"/>
    </xf>
    <xf numFmtId="0" fontId="1" fillId="0" borderId="1" xfId="0" applyFont="1" applyFill="1" applyBorder="1" applyAlignment="1"/>
    <xf numFmtId="176" fontId="1" fillId="0" borderId="1" xfId="0" applyNumberFormat="1" applyFont="1" applyFill="1" applyBorder="1" applyAlignment="1"/>
    <xf numFmtId="0" fontId="1" fillId="0" borderId="1" xfId="0" applyFont="1" applyFill="1" applyBorder="1" applyAlignment="1">
      <alignment wrapText="1"/>
    </xf>
    <xf numFmtId="0" fontId="1" fillId="2" borderId="1" xfId="0" applyFont="1" applyFill="1" applyBorder="1" applyAlignment="1">
      <alignment wrapText="1"/>
    </xf>
    <xf numFmtId="0" fontId="1" fillId="4" borderId="1" xfId="0" applyFont="1" applyFill="1" applyBorder="1" applyAlignment="1">
      <alignment horizontal="center" wrapText="1"/>
    </xf>
    <xf numFmtId="0" fontId="1" fillId="4" borderId="1" xfId="0" applyFont="1" applyFill="1" applyBorder="1" applyAlignment="1">
      <alignment wrapText="1"/>
    </xf>
    <xf numFmtId="0" fontId="2" fillId="4" borderId="1" xfId="0" applyFont="1" applyFill="1" applyBorder="1" applyAlignment="1">
      <alignment wrapText="1"/>
    </xf>
    <xf numFmtId="176" fontId="6" fillId="0" borderId="1" xfId="1" applyNumberFormat="1" applyFont="1" applyBorder="1" applyAlignment="1"/>
    <xf numFmtId="0" fontId="2" fillId="2" borderId="1" xfId="0" applyFont="1" applyFill="1" applyBorder="1" applyAlignment="1">
      <alignment wrapText="1"/>
    </xf>
    <xf numFmtId="0" fontId="1" fillId="0" borderId="1" xfId="0" applyNumberFormat="1" applyFont="1" applyFill="1" applyBorder="1" applyAlignment="1">
      <alignment horizontal="center" wrapText="1"/>
    </xf>
    <xf numFmtId="0" fontId="1" fillId="5" borderId="1" xfId="0" applyFont="1" applyFill="1" applyBorder="1" applyAlignment="1">
      <alignment horizontal="left" wrapText="1"/>
    </xf>
    <xf numFmtId="178" fontId="1" fillId="0" borderId="1" xfId="0" applyNumberFormat="1" applyFont="1" applyFill="1" applyBorder="1" applyAlignment="1">
      <alignment horizontal="center" wrapText="1"/>
    </xf>
    <xf numFmtId="176" fontId="1" fillId="0" borderId="1" xfId="1" applyNumberFormat="1" applyFont="1" applyBorder="1" applyAlignment="1">
      <alignment horizontal="left"/>
    </xf>
    <xf numFmtId="0" fontId="1" fillId="6" borderId="1" xfId="0" applyFont="1" applyFill="1" applyBorder="1" applyAlignment="1">
      <alignment horizontal="left" wrapText="1"/>
    </xf>
    <xf numFmtId="176" fontId="1" fillId="0" borderId="1" xfId="1" applyNumberFormat="1" applyFont="1" applyFill="1" applyBorder="1" applyAlignment="1"/>
    <xf numFmtId="176" fontId="1" fillId="0" borderId="4" xfId="1" applyNumberFormat="1" applyFont="1" applyBorder="1" applyAlignment="1">
      <alignment horizontal="center" wrapText="1"/>
    </xf>
    <xf numFmtId="0" fontId="1" fillId="0" borderId="1" xfId="0" applyNumberFormat="1" applyFont="1" applyFill="1" applyBorder="1" applyAlignment="1">
      <alignment horizontal="left" wrapText="1"/>
    </xf>
    <xf numFmtId="179" fontId="1" fillId="7" borderId="1" xfId="0" applyNumberFormat="1" applyFont="1" applyFill="1" applyBorder="1" applyAlignment="1" applyProtection="1">
      <alignment horizontal="left" wrapText="1"/>
      <protection locked="0"/>
    </xf>
    <xf numFmtId="0" fontId="1" fillId="7" borderId="1" xfId="0" applyFont="1" applyFill="1" applyBorder="1" applyAlignment="1">
      <alignment horizontal="left" wrapText="1"/>
    </xf>
    <xf numFmtId="0" fontId="1" fillId="2" borderId="1" xfId="0" applyNumberFormat="1" applyFont="1" applyFill="1" applyBorder="1" applyAlignment="1">
      <alignment horizontal="center" wrapText="1"/>
    </xf>
    <xf numFmtId="0" fontId="1" fillId="7" borderId="1" xfId="0" applyNumberFormat="1" applyFont="1" applyFill="1" applyBorder="1" applyAlignment="1">
      <alignment wrapText="1"/>
    </xf>
    <xf numFmtId="0" fontId="1" fillId="2" borderId="1" xfId="0" applyFont="1" applyFill="1" applyBorder="1" applyAlignment="1">
      <alignment horizontal="center"/>
    </xf>
    <xf numFmtId="178" fontId="1" fillId="2" borderId="1" xfId="0" applyNumberFormat="1" applyFont="1" applyFill="1" applyBorder="1" applyAlignment="1">
      <alignment horizontal="center" wrapText="1"/>
    </xf>
    <xf numFmtId="176" fontId="1" fillId="2" borderId="1" xfId="1" applyNumberFormat="1" applyFont="1" applyFill="1" applyBorder="1" applyAlignment="1">
      <alignment horizontal="left"/>
    </xf>
    <xf numFmtId="0" fontId="1" fillId="0" borderId="1" xfId="0" applyFont="1" applyFill="1" applyBorder="1" applyAlignment="1">
      <alignment horizontal="center" shrinkToFit="1"/>
    </xf>
    <xf numFmtId="0" fontId="1" fillId="2" borderId="4" xfId="0" applyFont="1" applyFill="1" applyBorder="1" applyAlignment="1">
      <alignment horizontal="center" wrapText="1"/>
    </xf>
    <xf numFmtId="0" fontId="1" fillId="8" borderId="1" xfId="0" applyFont="1" applyFill="1" applyBorder="1" applyAlignment="1">
      <alignment horizontal="left" wrapText="1"/>
    </xf>
    <xf numFmtId="0" fontId="1" fillId="8" borderId="1" xfId="0" applyNumberFormat="1" applyFont="1" applyFill="1" applyBorder="1" applyAlignment="1">
      <alignment horizontal="justify" wrapText="1"/>
    </xf>
    <xf numFmtId="0" fontId="1" fillId="8" borderId="5" xfId="0" applyFont="1" applyFill="1" applyBorder="1" applyAlignment="1">
      <alignment horizontal="left" wrapText="1"/>
    </xf>
    <xf numFmtId="0" fontId="1" fillId="0" borderId="4" xfId="0" applyNumberFormat="1" applyFont="1" applyFill="1" applyBorder="1" applyAlignment="1">
      <alignment horizontal="center" wrapText="1"/>
    </xf>
    <xf numFmtId="176" fontId="1" fillId="0" borderId="0" xfId="1" applyNumberFormat="1" applyFont="1" applyBorder="1" applyAlignment="1"/>
    <xf numFmtId="0" fontId="9" fillId="4" borderId="1" xfId="0" applyNumberFormat="1" applyFont="1" applyFill="1" applyBorder="1" applyAlignment="1">
      <alignment horizont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vertical="center"/>
    </xf>
    <xf numFmtId="0" fontId="9" fillId="0" borderId="1" xfId="0" applyFont="1" applyFill="1" applyBorder="1" applyAlignment="1">
      <alignment horizontal="center" vertical="center"/>
    </xf>
    <xf numFmtId="176" fontId="12" fillId="0" borderId="1" xfId="1" applyNumberFormat="1" applyFon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36"/>
  <sheetViews>
    <sheetView tabSelected="1" topLeftCell="A221" workbookViewId="0">
      <selection activeCell="C243" sqref="C243"/>
    </sheetView>
  </sheetViews>
  <sheetFormatPr defaultColWidth="9" defaultRowHeight="14.25"/>
  <cols>
    <col min="1" max="1" width="9.125" style="6" customWidth="1"/>
    <col min="2" max="2" width="30.125" style="5" customWidth="1"/>
    <col min="3" max="3" width="57" style="5" customWidth="1"/>
    <col min="4" max="4" width="6" style="5" customWidth="1"/>
    <col min="5" max="5" width="10.75" style="5" customWidth="1"/>
    <col min="6" max="6" width="6.375" style="7" customWidth="1"/>
    <col min="7" max="7" width="13.75" style="5" customWidth="1"/>
    <col min="8" max="8" width="21.875" style="8" customWidth="1"/>
    <col min="9" max="9" width="21.125" style="5" customWidth="1"/>
    <col min="10" max="16382" width="9" style="5"/>
  </cols>
  <sheetData>
    <row r="1" s="1" customFormat="1" ht="26.25" customHeight="1" spans="1:11">
      <c r="A1" s="9" t="s">
        <v>0</v>
      </c>
      <c r="B1" s="9"/>
      <c r="C1" s="9"/>
      <c r="D1" s="9"/>
      <c r="E1" s="9"/>
      <c r="F1" s="9"/>
      <c r="G1" s="9"/>
      <c r="H1" s="9"/>
      <c r="I1" s="9"/>
      <c r="J1" s="10"/>
      <c r="K1" s="10"/>
    </row>
    <row r="2" s="1" customFormat="1" ht="18" customHeight="1" spans="1:11">
      <c r="A2" s="6"/>
      <c r="B2" s="11"/>
      <c r="C2" s="12" t="s">
        <v>1</v>
      </c>
      <c r="D2" s="12"/>
      <c r="E2" s="12"/>
      <c r="G2" s="13"/>
      <c r="H2" s="14" t="s">
        <v>2</v>
      </c>
      <c r="I2" s="15"/>
      <c r="J2" s="10"/>
      <c r="K2" s="10"/>
    </row>
    <row r="3" s="1" customFormat="1" ht="40.5" spans="1:11">
      <c r="A3" s="16" t="s">
        <v>3</v>
      </c>
      <c r="B3" s="17" t="s">
        <v>4</v>
      </c>
      <c r="C3" s="18" t="s">
        <v>5</v>
      </c>
      <c r="D3" s="19" t="s">
        <v>6</v>
      </c>
      <c r="E3" s="20" t="s">
        <v>7</v>
      </c>
      <c r="F3" s="21" t="s">
        <v>8</v>
      </c>
      <c r="G3" s="22" t="s">
        <v>9</v>
      </c>
      <c r="H3" s="23" t="s">
        <v>10</v>
      </c>
      <c r="I3" s="24"/>
      <c r="J3" s="24"/>
    </row>
    <row r="4" s="1" customFormat="1" ht="18.75" spans="1:11">
      <c r="A4" s="25">
        <v>201</v>
      </c>
      <c r="B4" s="26"/>
      <c r="C4" s="27" t="s">
        <v>11</v>
      </c>
      <c r="D4" s="19"/>
      <c r="E4" s="20"/>
      <c r="F4" s="21"/>
      <c r="G4" s="22"/>
      <c r="H4" s="23">
        <f>SUM(H5:H6)</f>
        <v>0</v>
      </c>
      <c r="I4" s="24"/>
      <c r="J4" s="24"/>
    </row>
    <row r="5" s="1" customFormat="1" spans="1:11">
      <c r="A5" s="28"/>
      <c r="B5" s="29"/>
      <c r="C5" s="30"/>
      <c r="D5" s="31"/>
      <c r="E5" s="32"/>
      <c r="F5" s="33"/>
      <c r="G5" s="34"/>
      <c r="H5" s="35"/>
    </row>
    <row r="6" s="1" customFormat="1" spans="1:11">
      <c r="A6" s="28"/>
      <c r="B6" s="29"/>
      <c r="C6" s="30"/>
      <c r="D6" s="36"/>
      <c r="E6" s="32"/>
      <c r="F6" s="37"/>
      <c r="G6" s="34"/>
      <c r="H6" s="35"/>
    </row>
    <row r="7" s="1" customFormat="1" ht="18.75" spans="1:11">
      <c r="A7" s="38">
        <v>203</v>
      </c>
      <c r="B7" s="39"/>
      <c r="C7" s="40" t="s">
        <v>12</v>
      </c>
      <c r="D7" s="36"/>
      <c r="E7" s="41"/>
      <c r="F7" s="42"/>
      <c r="G7" s="43"/>
      <c r="H7" s="44">
        <f>SUM(H8:H10)</f>
        <v>0</v>
      </c>
    </row>
    <row r="8" s="1" customFormat="1" spans="1:11">
      <c r="A8" s="28"/>
      <c r="B8" s="29"/>
      <c r="C8" s="30"/>
      <c r="D8" s="36"/>
      <c r="E8" s="32"/>
      <c r="F8" s="37"/>
      <c r="G8" s="34"/>
      <c r="H8" s="35"/>
    </row>
    <row r="9" s="1" customFormat="1" spans="1:11">
      <c r="A9" s="28"/>
      <c r="B9" s="29"/>
      <c r="C9" s="30"/>
      <c r="D9" s="36"/>
      <c r="E9" s="32"/>
      <c r="F9" s="37"/>
      <c r="G9" s="45"/>
      <c r="H9" s="35"/>
    </row>
    <row r="10" s="1" customFormat="1" spans="1:11">
      <c r="A10" s="28"/>
      <c r="B10" s="29"/>
      <c r="C10" s="30"/>
      <c r="D10" s="36"/>
      <c r="E10" s="32"/>
      <c r="F10" s="37"/>
      <c r="G10" s="34"/>
      <c r="H10" s="35"/>
    </row>
    <row r="11" s="1" customFormat="1" ht="18.75" spans="1:11">
      <c r="A11" s="46">
        <v>204</v>
      </c>
      <c r="B11" s="39"/>
      <c r="C11" s="47" t="s">
        <v>13</v>
      </c>
      <c r="D11" s="36"/>
      <c r="E11" s="41"/>
      <c r="F11" s="42"/>
      <c r="G11" s="43"/>
      <c r="H11" s="44">
        <f>SUM(H12:H15)</f>
        <v>0</v>
      </c>
    </row>
    <row r="12" s="1" customFormat="1" spans="1:11">
      <c r="A12" s="33"/>
      <c r="B12" s="34"/>
      <c r="C12" s="34"/>
      <c r="D12" s="36"/>
      <c r="E12" s="32"/>
      <c r="F12" s="37"/>
      <c r="G12" s="34"/>
      <c r="H12" s="35"/>
    </row>
    <row r="13" s="1" customFormat="1" spans="1:11">
      <c r="A13" s="33"/>
      <c r="B13" s="34"/>
      <c r="C13" s="34"/>
      <c r="D13" s="36"/>
      <c r="E13" s="32"/>
      <c r="F13" s="37"/>
      <c r="G13" s="34"/>
      <c r="H13" s="35"/>
    </row>
    <row r="14" s="1" customFormat="1" spans="1:11">
      <c r="A14" s="33"/>
      <c r="B14" s="34"/>
      <c r="C14" s="34"/>
      <c r="D14" s="36"/>
      <c r="E14" s="32"/>
      <c r="F14" s="37"/>
      <c r="G14" s="34"/>
      <c r="H14" s="35"/>
    </row>
    <row r="15" s="1" customFormat="1" spans="1:11">
      <c r="A15" s="33"/>
      <c r="B15" s="34"/>
      <c r="C15" s="48"/>
      <c r="D15" s="31"/>
      <c r="E15" s="32"/>
      <c r="F15" s="33"/>
      <c r="G15" s="34"/>
      <c r="H15" s="35"/>
    </row>
    <row r="16" s="1" customFormat="1" ht="18.75" spans="1:11">
      <c r="A16" s="38">
        <v>205</v>
      </c>
      <c r="B16" s="29"/>
      <c r="C16" s="47" t="s">
        <v>14</v>
      </c>
      <c r="D16" s="49"/>
      <c r="E16" s="50"/>
      <c r="F16" s="46"/>
      <c r="G16" s="51"/>
      <c r="H16" s="52">
        <f>SUM(H17:H24)</f>
        <v>0</v>
      </c>
      <c r="I16" s="10"/>
      <c r="J16" s="10"/>
      <c r="K16" s="10"/>
    </row>
    <row r="17" s="1" customFormat="1" spans="1:10">
      <c r="A17" s="28"/>
      <c r="B17" s="29"/>
      <c r="C17" s="30"/>
      <c r="D17" s="49"/>
      <c r="E17" s="50"/>
      <c r="F17" s="28"/>
      <c r="G17" s="45"/>
      <c r="H17" s="53"/>
    </row>
    <row r="18" s="1" customFormat="1" spans="1:10">
      <c r="A18" s="28"/>
      <c r="B18" s="29"/>
      <c r="C18" s="30"/>
      <c r="D18" s="31"/>
      <c r="E18" s="32"/>
      <c r="F18" s="33"/>
      <c r="G18" s="45"/>
      <c r="H18" s="53"/>
    </row>
    <row r="19" s="1" customFormat="1" spans="1:10">
      <c r="A19" s="28"/>
      <c r="B19" s="29"/>
      <c r="C19" s="30"/>
      <c r="D19" s="31"/>
      <c r="E19" s="32"/>
      <c r="F19" s="33"/>
      <c r="G19" s="45"/>
      <c r="H19" s="53"/>
    </row>
    <row r="20" s="1" customFormat="1" spans="1:10">
      <c r="A20" s="28"/>
      <c r="B20" s="29"/>
      <c r="C20" s="30"/>
      <c r="D20" s="31"/>
      <c r="E20" s="32"/>
      <c r="F20" s="33"/>
      <c r="G20" s="45"/>
      <c r="H20" s="53"/>
    </row>
    <row r="21" s="1" customFormat="1" spans="1:10">
      <c r="A21" s="28"/>
      <c r="B21" s="29"/>
      <c r="C21" s="30"/>
      <c r="D21" s="31"/>
      <c r="E21" s="32"/>
      <c r="F21" s="33"/>
      <c r="G21" s="45"/>
      <c r="H21" s="53"/>
    </row>
    <row r="22" s="1" customFormat="1" spans="1:10">
      <c r="A22" s="28"/>
      <c r="B22" s="29"/>
      <c r="C22" s="30"/>
      <c r="D22" s="31"/>
      <c r="E22" s="32"/>
      <c r="F22" s="33"/>
      <c r="G22" s="45"/>
      <c r="H22" s="53"/>
    </row>
    <row r="23" s="1" customFormat="1" spans="1:10">
      <c r="A23" s="28"/>
      <c r="B23" s="29"/>
      <c r="C23" s="30"/>
      <c r="D23" s="31"/>
      <c r="E23" s="32"/>
      <c r="F23" s="33"/>
      <c r="G23" s="45"/>
      <c r="H23" s="53"/>
    </row>
    <row r="24" s="1" customFormat="1" spans="1:10">
      <c r="A24" s="28"/>
      <c r="B24" s="29"/>
      <c r="C24" s="54"/>
      <c r="D24" s="28"/>
      <c r="E24" s="55"/>
      <c r="F24" s="56"/>
      <c r="G24" s="45"/>
      <c r="H24" s="57"/>
    </row>
    <row r="25" s="1" customFormat="1" ht="18.75" spans="1:10">
      <c r="A25" s="38">
        <v>206</v>
      </c>
      <c r="B25" s="45"/>
      <c r="C25" s="47" t="s">
        <v>15</v>
      </c>
      <c r="D25" s="46"/>
      <c r="E25" s="58"/>
      <c r="F25" s="59"/>
      <c r="G25" s="51"/>
      <c r="H25" s="60">
        <f>SUM(H26:H28)</f>
        <v>0</v>
      </c>
    </row>
    <row r="26" s="1" customFormat="1" spans="1:10">
      <c r="A26" s="28"/>
      <c r="B26" s="29"/>
      <c r="C26" s="54"/>
      <c r="D26" s="28"/>
      <c r="E26" s="55"/>
      <c r="F26" s="56"/>
      <c r="G26" s="45"/>
      <c r="H26" s="57"/>
    </row>
    <row r="27" s="1" customFormat="1" spans="1:10">
      <c r="A27" s="28"/>
      <c r="B27" s="29"/>
      <c r="C27" s="54"/>
      <c r="D27" s="28"/>
      <c r="E27" s="55"/>
      <c r="F27" s="33"/>
      <c r="G27" s="45"/>
      <c r="H27" s="57"/>
    </row>
    <row r="28" s="2" customFormat="1" spans="1:10">
      <c r="A28" s="28"/>
      <c r="B28" s="45"/>
      <c r="C28" s="45"/>
      <c r="D28" s="61"/>
      <c r="E28" s="50"/>
      <c r="F28" s="56"/>
      <c r="G28" s="45"/>
      <c r="H28" s="62"/>
      <c r="I28" s="63"/>
      <c r="J28" s="63"/>
    </row>
    <row r="29" s="2" customFormat="1" ht="18.75" spans="1:10">
      <c r="A29" s="38">
        <v>207</v>
      </c>
      <c r="B29" s="51"/>
      <c r="C29" s="47" t="s">
        <v>16</v>
      </c>
      <c r="D29" s="64"/>
      <c r="E29" s="65"/>
      <c r="F29" s="59"/>
      <c r="G29" s="51"/>
      <c r="H29" s="66">
        <f>SUM(H30:H36)</f>
        <v>0</v>
      </c>
      <c r="I29" s="63"/>
      <c r="J29" s="63"/>
    </row>
    <row r="30" s="2" customFormat="1" spans="1:10">
      <c r="A30" s="38"/>
      <c r="B30" s="45"/>
      <c r="C30" s="45"/>
      <c r="D30" s="61"/>
      <c r="E30" s="50"/>
      <c r="F30" s="56"/>
      <c r="G30" s="45"/>
      <c r="H30" s="62"/>
      <c r="I30" s="63"/>
      <c r="J30" s="63"/>
    </row>
    <row r="31" s="2" customFormat="1" spans="1:10">
      <c r="A31" s="28"/>
      <c r="B31" s="45"/>
      <c r="C31" s="45"/>
      <c r="D31" s="61"/>
      <c r="E31" s="50"/>
      <c r="F31" s="33"/>
      <c r="G31" s="45"/>
      <c r="H31" s="62"/>
      <c r="I31" s="63"/>
      <c r="J31" s="63"/>
    </row>
    <row r="32" s="2" customFormat="1" spans="1:10">
      <c r="A32" s="28"/>
      <c r="B32" s="45"/>
      <c r="C32" s="45"/>
      <c r="D32" s="61"/>
      <c r="E32" s="50"/>
      <c r="F32" s="33"/>
      <c r="G32" s="45"/>
      <c r="H32" s="62"/>
      <c r="I32" s="63"/>
      <c r="J32" s="63"/>
    </row>
    <row r="33" s="2" customFormat="1" spans="1:23">
      <c r="A33" s="28"/>
      <c r="B33" s="45"/>
      <c r="C33" s="45"/>
      <c r="D33" s="61"/>
      <c r="E33" s="50"/>
      <c r="F33" s="33"/>
      <c r="G33" s="45"/>
      <c r="H33" s="62"/>
      <c r="I33" s="63"/>
      <c r="J33" s="63"/>
    </row>
    <row r="34" s="2" customFormat="1" spans="1:23">
      <c r="A34" s="28"/>
      <c r="B34" s="45"/>
      <c r="C34" s="45"/>
      <c r="D34" s="61"/>
      <c r="E34" s="50"/>
      <c r="F34" s="33"/>
      <c r="G34" s="45"/>
      <c r="H34" s="62"/>
      <c r="I34" s="63"/>
      <c r="J34" s="63"/>
    </row>
    <row r="35" s="3" customFormat="1" spans="1:23">
      <c r="A35" s="28"/>
      <c r="B35" s="45"/>
      <c r="C35" s="45"/>
      <c r="D35" s="36"/>
      <c r="E35" s="33"/>
      <c r="F35" s="56"/>
      <c r="G35" s="34"/>
      <c r="H35" s="62"/>
      <c r="I35" s="2"/>
      <c r="J35" s="2"/>
      <c r="K35" s="1"/>
      <c r="L35" s="2"/>
    </row>
    <row r="36" s="3" customFormat="1" spans="1:23">
      <c r="A36" s="28"/>
      <c r="B36" s="45"/>
      <c r="C36" s="45"/>
      <c r="D36" s="61"/>
      <c r="E36" s="28"/>
      <c r="F36" s="56"/>
      <c r="G36" s="45"/>
      <c r="H36" s="62"/>
      <c r="I36" s="2"/>
      <c r="J36" s="2"/>
      <c r="K36" s="1"/>
      <c r="L36" s="2"/>
    </row>
    <row r="37" s="3" customFormat="1" ht="18.75" spans="1:23">
      <c r="A37" s="38">
        <v>208</v>
      </c>
      <c r="B37" s="67"/>
      <c r="C37" s="47" t="s">
        <v>17</v>
      </c>
      <c r="D37" s="64"/>
      <c r="E37" s="65"/>
      <c r="F37" s="59"/>
      <c r="G37" s="51"/>
      <c r="H37" s="66">
        <f>SUM(H38:H48)</f>
        <v>0</v>
      </c>
      <c r="K37" s="4"/>
    </row>
    <row r="38" s="3" customFormat="1" spans="1:23">
      <c r="A38" s="28"/>
      <c r="B38" s="45"/>
      <c r="C38" s="45"/>
      <c r="D38" s="61"/>
      <c r="E38" s="50"/>
      <c r="F38" s="56"/>
      <c r="G38" s="45"/>
      <c r="H38" s="62"/>
      <c r="I38" s="2"/>
      <c r="J38" s="2"/>
      <c r="K38" s="1"/>
      <c r="L38" s="2"/>
      <c r="M38" s="2"/>
      <c r="N38" s="2"/>
      <c r="O38" s="2"/>
      <c r="P38" s="2"/>
      <c r="Q38" s="2"/>
      <c r="R38" s="2"/>
      <c r="S38" s="2"/>
      <c r="T38" s="2"/>
      <c r="U38" s="2"/>
      <c r="V38" s="2"/>
      <c r="W38" s="2"/>
    </row>
    <row r="39" s="3" customFormat="1" spans="1:23">
      <c r="A39" s="28"/>
      <c r="B39" s="29"/>
      <c r="C39" s="45"/>
      <c r="D39" s="61"/>
      <c r="E39" s="50"/>
      <c r="F39" s="56"/>
      <c r="G39" s="34"/>
      <c r="H39" s="62"/>
      <c r="I39" s="2"/>
      <c r="J39" s="2"/>
      <c r="K39" s="1"/>
      <c r="L39" s="2"/>
      <c r="M39" s="2"/>
      <c r="N39" s="2"/>
      <c r="O39" s="2"/>
      <c r="P39" s="2"/>
      <c r="Q39" s="2"/>
      <c r="R39" s="2"/>
      <c r="S39" s="2"/>
      <c r="T39" s="2"/>
      <c r="U39" s="2"/>
      <c r="V39" s="2"/>
      <c r="W39" s="2"/>
    </row>
    <row r="40" s="3" customFormat="1" spans="1:23">
      <c r="A40" s="28"/>
      <c r="B40" s="29"/>
      <c r="C40" s="45"/>
      <c r="D40" s="61"/>
      <c r="E40" s="50"/>
      <c r="F40" s="56"/>
      <c r="G40" s="34"/>
      <c r="H40" s="62"/>
      <c r="I40" s="2"/>
      <c r="J40" s="2"/>
      <c r="K40" s="1"/>
      <c r="L40" s="2"/>
      <c r="M40" s="2"/>
      <c r="N40" s="2"/>
      <c r="O40" s="2"/>
      <c r="P40" s="2"/>
      <c r="Q40" s="2"/>
      <c r="R40" s="2"/>
      <c r="S40" s="2"/>
      <c r="T40" s="2"/>
      <c r="U40" s="2"/>
      <c r="V40" s="2"/>
      <c r="W40" s="2"/>
    </row>
    <row r="41" s="3" customFormat="1" spans="1:23">
      <c r="A41" s="28"/>
      <c r="B41" s="29"/>
      <c r="C41" s="45"/>
      <c r="D41" s="61"/>
      <c r="E41" s="50"/>
      <c r="F41" s="56"/>
      <c r="G41" s="34"/>
      <c r="H41" s="62"/>
      <c r="I41" s="2"/>
      <c r="J41" s="2"/>
      <c r="K41" s="1"/>
      <c r="L41" s="2"/>
      <c r="M41" s="2"/>
      <c r="N41" s="2"/>
      <c r="O41" s="2"/>
      <c r="P41" s="2"/>
      <c r="Q41" s="2"/>
      <c r="R41" s="2"/>
      <c r="S41" s="2"/>
      <c r="T41" s="2"/>
      <c r="U41" s="2"/>
      <c r="V41" s="2"/>
      <c r="W41" s="2"/>
    </row>
    <row r="42" s="3" customFormat="1" spans="1:23">
      <c r="A42" s="28"/>
      <c r="B42" s="29"/>
      <c r="C42" s="45"/>
      <c r="D42" s="61"/>
      <c r="E42" s="50"/>
      <c r="F42" s="56"/>
      <c r="G42" s="34"/>
      <c r="H42" s="62"/>
      <c r="I42" s="2"/>
      <c r="J42" s="2"/>
      <c r="K42" s="1"/>
      <c r="L42" s="2"/>
      <c r="M42" s="2"/>
      <c r="N42" s="2"/>
      <c r="O42" s="2"/>
      <c r="P42" s="2"/>
      <c r="Q42" s="2"/>
      <c r="R42" s="2"/>
      <c r="S42" s="2"/>
      <c r="T42" s="2"/>
      <c r="U42" s="2"/>
      <c r="V42" s="2"/>
      <c r="W42" s="2"/>
    </row>
    <row r="43" s="3" customFormat="1" spans="1:23">
      <c r="A43" s="28"/>
      <c r="B43" s="29"/>
      <c r="C43" s="45"/>
      <c r="D43" s="61"/>
      <c r="E43" s="50"/>
      <c r="F43" s="56"/>
      <c r="G43" s="34"/>
      <c r="H43" s="62"/>
      <c r="I43" s="2"/>
      <c r="J43" s="2"/>
      <c r="K43" s="1"/>
      <c r="L43" s="2"/>
      <c r="M43" s="2"/>
      <c r="N43" s="2"/>
      <c r="O43" s="2"/>
      <c r="P43" s="2"/>
      <c r="Q43" s="2"/>
      <c r="R43" s="2"/>
      <c r="S43" s="2"/>
      <c r="T43" s="2"/>
      <c r="U43" s="2"/>
      <c r="V43" s="2"/>
      <c r="W43" s="2"/>
    </row>
    <row r="44" s="3" customFormat="1" spans="1:23">
      <c r="A44" s="28"/>
      <c r="B44" s="29"/>
      <c r="C44" s="45"/>
      <c r="D44" s="61"/>
      <c r="E44" s="50"/>
      <c r="F44" s="56"/>
      <c r="G44" s="34"/>
      <c r="H44" s="62"/>
      <c r="I44" s="2"/>
      <c r="J44" s="2"/>
      <c r="K44" s="1"/>
      <c r="L44" s="2"/>
      <c r="M44" s="2"/>
      <c r="N44" s="2"/>
      <c r="O44" s="2"/>
      <c r="P44" s="2"/>
      <c r="Q44" s="2"/>
      <c r="R44" s="2"/>
      <c r="S44" s="2"/>
      <c r="T44" s="2"/>
      <c r="U44" s="2"/>
      <c r="V44" s="2"/>
      <c r="W44" s="2"/>
    </row>
    <row r="45" s="3" customFormat="1" spans="1:23">
      <c r="A45" s="28"/>
      <c r="B45" s="29"/>
      <c r="C45" s="68"/>
      <c r="D45" s="36"/>
      <c r="E45" s="33"/>
      <c r="F45" s="56"/>
      <c r="G45" s="34"/>
      <c r="H45" s="62"/>
      <c r="I45" s="2"/>
      <c r="J45" s="2"/>
      <c r="K45" s="1"/>
      <c r="L45" s="2"/>
      <c r="M45" s="2"/>
      <c r="N45" s="2"/>
      <c r="O45" s="2"/>
      <c r="P45" s="2"/>
      <c r="Q45" s="2"/>
      <c r="R45" s="2"/>
      <c r="S45" s="2"/>
      <c r="T45" s="2"/>
      <c r="U45" s="2"/>
      <c r="V45" s="2"/>
      <c r="W45" s="2"/>
    </row>
    <row r="46" s="3" customFormat="1" spans="1:23">
      <c r="A46" s="28"/>
      <c r="B46" s="29"/>
      <c r="C46" s="68"/>
      <c r="D46" s="61"/>
      <c r="E46" s="28"/>
      <c r="F46" s="56"/>
      <c r="G46" s="34"/>
      <c r="H46" s="62"/>
      <c r="I46" s="2"/>
      <c r="J46" s="2"/>
      <c r="K46" s="1"/>
      <c r="L46" s="2"/>
      <c r="M46" s="2"/>
      <c r="N46" s="2"/>
      <c r="O46" s="2"/>
      <c r="P46" s="2"/>
      <c r="Q46" s="2"/>
      <c r="R46" s="2"/>
      <c r="S46" s="2"/>
      <c r="T46" s="2"/>
      <c r="U46" s="2"/>
      <c r="V46" s="2"/>
      <c r="W46" s="2"/>
    </row>
    <row r="47" s="3" customFormat="1" spans="1:23">
      <c r="A47" s="28"/>
      <c r="B47" s="29"/>
      <c r="C47" s="68"/>
      <c r="D47" s="61"/>
      <c r="E47" s="28"/>
      <c r="F47" s="56"/>
      <c r="G47" s="34"/>
      <c r="H47" s="62"/>
      <c r="I47" s="2"/>
      <c r="J47" s="2"/>
      <c r="K47" s="1"/>
      <c r="L47" s="2"/>
      <c r="M47" s="2"/>
      <c r="N47" s="2"/>
      <c r="O47" s="2"/>
      <c r="P47" s="2"/>
      <c r="Q47" s="2"/>
      <c r="R47" s="2"/>
      <c r="S47" s="2"/>
      <c r="T47" s="2"/>
      <c r="U47" s="2"/>
      <c r="V47" s="2"/>
      <c r="W47" s="2"/>
    </row>
    <row r="48" s="4" customFormat="1" spans="1:23">
      <c r="A48" s="28"/>
      <c r="B48" s="29"/>
      <c r="C48" s="30"/>
      <c r="D48" s="61"/>
      <c r="E48" s="50"/>
      <c r="F48" s="56"/>
      <c r="G48" s="45"/>
      <c r="H48" s="69"/>
      <c r="I48" s="1"/>
      <c r="J48" s="1"/>
      <c r="K48" s="1"/>
      <c r="L48" s="1"/>
      <c r="M48" s="1"/>
      <c r="N48" s="1"/>
      <c r="O48" s="1"/>
      <c r="P48" s="1"/>
      <c r="Q48" s="1"/>
      <c r="R48" s="1"/>
      <c r="S48" s="1"/>
      <c r="T48" s="1"/>
      <c r="U48" s="1"/>
      <c r="V48" s="1"/>
      <c r="W48" s="1"/>
    </row>
    <row r="49" s="4" customFormat="1" ht="18.75" spans="1:10">
      <c r="A49" s="46">
        <v>210</v>
      </c>
      <c r="B49" s="39"/>
      <c r="C49" s="40" t="s">
        <v>18</v>
      </c>
      <c r="D49" s="61"/>
      <c r="E49" s="65"/>
      <c r="F49" s="59"/>
      <c r="G49" s="51"/>
      <c r="H49" s="70">
        <f>SUM(H50:H57)</f>
        <v>0</v>
      </c>
    </row>
    <row r="50" s="4" customFormat="1" spans="1:10">
      <c r="A50" s="28"/>
      <c r="B50" s="29"/>
      <c r="C50" s="30"/>
      <c r="D50" s="61"/>
      <c r="E50" s="50"/>
      <c r="F50" s="56"/>
      <c r="G50" s="45"/>
      <c r="H50" s="69"/>
      <c r="I50" s="1"/>
    </row>
    <row r="51" s="4" customFormat="1" spans="1:10">
      <c r="A51" s="28"/>
      <c r="B51" s="45"/>
      <c r="C51" s="45"/>
      <c r="D51" s="45"/>
      <c r="E51" s="45"/>
      <c r="F51" s="56"/>
      <c r="G51" s="45"/>
      <c r="H51" s="69"/>
      <c r="I51" s="1"/>
    </row>
    <row r="52" s="4" customFormat="1" spans="1:10">
      <c r="A52" s="28"/>
      <c r="B52" s="45"/>
      <c r="C52" s="45"/>
      <c r="D52" s="45"/>
      <c r="E52" s="45"/>
      <c r="F52" s="56"/>
      <c r="G52" s="45"/>
      <c r="H52" s="69"/>
      <c r="I52" s="1"/>
    </row>
    <row r="53" s="4" customFormat="1" spans="1:10">
      <c r="A53" s="28"/>
      <c r="B53" s="29"/>
      <c r="C53" s="30"/>
      <c r="D53" s="61"/>
      <c r="E53" s="50"/>
      <c r="F53" s="56"/>
      <c r="G53" s="45"/>
      <c r="H53" s="69"/>
      <c r="I53" s="1"/>
    </row>
    <row r="54" s="4" customFormat="1" spans="1:10">
      <c r="A54" s="28"/>
      <c r="B54" s="29"/>
      <c r="C54" s="30"/>
      <c r="D54" s="61"/>
      <c r="E54" s="50"/>
      <c r="F54" s="56"/>
      <c r="G54" s="45"/>
      <c r="H54" s="69"/>
      <c r="I54" s="1"/>
    </row>
    <row r="55" s="4" customFormat="1" spans="1:10">
      <c r="A55" s="28"/>
      <c r="B55" s="29"/>
      <c r="C55" s="30"/>
      <c r="D55" s="61"/>
      <c r="E55" s="50"/>
      <c r="F55" s="56"/>
      <c r="G55" s="45"/>
      <c r="H55" s="69"/>
      <c r="I55" s="1"/>
    </row>
    <row r="56" s="4" customFormat="1" spans="1:10">
      <c r="A56" s="28"/>
      <c r="B56" s="29"/>
      <c r="C56" s="30"/>
      <c r="D56" s="61"/>
      <c r="E56" s="50"/>
      <c r="F56" s="56"/>
      <c r="G56" s="45"/>
      <c r="H56" s="69"/>
      <c r="I56" s="1"/>
    </row>
    <row r="57" s="4" customFormat="1" spans="1:10">
      <c r="A57" s="28"/>
      <c r="B57" s="29"/>
      <c r="C57" s="30"/>
      <c r="D57" s="61"/>
      <c r="E57" s="50"/>
      <c r="F57" s="56"/>
      <c r="G57" s="45"/>
      <c r="H57" s="69"/>
      <c r="I57" s="1"/>
    </row>
    <row r="58" s="4" customFormat="1" ht="19" customHeight="1" spans="1:10">
      <c r="A58" s="71">
        <v>211</v>
      </c>
      <c r="B58" s="72"/>
      <c r="C58" s="73" t="s">
        <v>19</v>
      </c>
      <c r="D58" s="61"/>
      <c r="E58" s="65"/>
      <c r="F58" s="59"/>
      <c r="G58" s="51"/>
      <c r="H58" s="70">
        <f>SUM(H59:H64)</f>
        <v>0</v>
      </c>
    </row>
    <row r="59" s="4" customFormat="1" spans="1:10">
      <c r="A59" s="33"/>
      <c r="B59" s="72"/>
      <c r="C59" s="28"/>
      <c r="D59" s="61"/>
      <c r="E59" s="28"/>
      <c r="F59" s="56"/>
      <c r="G59" s="45"/>
      <c r="H59" s="69"/>
      <c r="I59" s="1"/>
      <c r="J59" s="1"/>
    </row>
    <row r="60" s="4" customFormat="1" spans="1:10">
      <c r="A60" s="28"/>
      <c r="B60" s="45"/>
      <c r="C60" s="45"/>
      <c r="D60" s="61"/>
      <c r="E60" s="28"/>
      <c r="F60" s="56"/>
      <c r="G60" s="45"/>
      <c r="H60" s="69"/>
      <c r="I60" s="1"/>
      <c r="J60" s="1"/>
    </row>
    <row r="61" s="4" customFormat="1" spans="1:10">
      <c r="A61" s="28"/>
      <c r="B61" s="45"/>
      <c r="C61" s="45"/>
      <c r="D61" s="61"/>
      <c r="E61" s="28"/>
      <c r="F61" s="56"/>
      <c r="G61" s="45"/>
      <c r="H61" s="69"/>
      <c r="I61" s="1"/>
      <c r="J61" s="1"/>
    </row>
    <row r="62" s="4" customFormat="1" spans="1:10">
      <c r="A62" s="28"/>
      <c r="B62" s="45"/>
      <c r="C62" s="45"/>
      <c r="D62" s="61"/>
      <c r="E62" s="28"/>
      <c r="F62" s="56"/>
      <c r="G62" s="45"/>
      <c r="H62" s="69"/>
      <c r="I62" s="1"/>
      <c r="J62" s="1"/>
    </row>
    <row r="63" s="4" customFormat="1" spans="1:10">
      <c r="A63" s="28"/>
      <c r="B63" s="45"/>
      <c r="C63" s="45"/>
      <c r="D63" s="61"/>
      <c r="E63" s="28"/>
      <c r="F63" s="56"/>
      <c r="G63" s="45"/>
      <c r="H63" s="69"/>
      <c r="I63" s="1"/>
      <c r="J63" s="1"/>
    </row>
    <row r="64" s="4" customFormat="1" spans="1:10">
      <c r="A64" s="33"/>
      <c r="B64" s="74"/>
      <c r="C64" s="68"/>
      <c r="D64" s="61"/>
      <c r="E64" s="28"/>
      <c r="F64" s="56"/>
      <c r="G64" s="45"/>
      <c r="H64" s="69"/>
      <c r="I64" s="1"/>
      <c r="J64" s="1"/>
    </row>
    <row r="65" s="4" customFormat="1" ht="18.75" spans="1:10">
      <c r="A65" s="71">
        <v>212</v>
      </c>
      <c r="B65" s="72"/>
      <c r="C65" s="73" t="s">
        <v>20</v>
      </c>
      <c r="D65" s="64"/>
      <c r="E65" s="75"/>
      <c r="F65" s="59"/>
      <c r="G65" s="51"/>
      <c r="H65" s="70">
        <f>SUM(H66:H69)</f>
        <v>0</v>
      </c>
    </row>
    <row r="66" s="4" customFormat="1" spans="1:10">
      <c r="A66" s="33"/>
      <c r="B66" s="72"/>
      <c r="C66" s="33"/>
      <c r="D66" s="61"/>
      <c r="E66" s="28"/>
      <c r="F66" s="56"/>
      <c r="G66" s="45"/>
      <c r="H66" s="69"/>
      <c r="I66" s="1"/>
      <c r="J66" s="1"/>
    </row>
    <row r="67" s="4" customFormat="1" spans="1:10">
      <c r="A67" s="33"/>
      <c r="B67" s="45"/>
      <c r="C67" s="45"/>
      <c r="D67" s="61"/>
      <c r="E67" s="28"/>
      <c r="F67" s="56"/>
      <c r="G67" s="45"/>
      <c r="H67" s="69"/>
      <c r="I67" s="1"/>
      <c r="J67" s="1"/>
    </row>
    <row r="68" s="4" customFormat="1" spans="1:10">
      <c r="A68" s="33"/>
      <c r="B68" s="72"/>
      <c r="C68" s="45"/>
      <c r="D68" s="61"/>
      <c r="E68" s="28"/>
      <c r="F68" s="56"/>
      <c r="G68" s="45"/>
      <c r="H68" s="69"/>
      <c r="I68" s="1"/>
      <c r="J68" s="1"/>
    </row>
    <row r="69" s="1" customFormat="1" spans="1:10">
      <c r="A69" s="33"/>
      <c r="B69" s="72"/>
      <c r="C69" s="45"/>
      <c r="D69" s="61"/>
      <c r="E69" s="28"/>
      <c r="F69" s="56"/>
      <c r="G69" s="34"/>
      <c r="H69" s="69"/>
    </row>
    <row r="70" s="1" customFormat="1" ht="18.75" spans="1:10">
      <c r="A70" s="71">
        <v>213</v>
      </c>
      <c r="B70" s="76"/>
      <c r="C70" s="77" t="s">
        <v>21</v>
      </c>
      <c r="D70" s="64"/>
      <c r="E70" s="75"/>
      <c r="F70" s="59"/>
      <c r="G70" s="43"/>
      <c r="H70" s="70">
        <f>SUM(H71:H100)</f>
        <v>27157700</v>
      </c>
    </row>
    <row r="71" s="1" customFormat="1" ht="23" customHeight="1" spans="1:10">
      <c r="A71" s="33"/>
      <c r="B71" s="78"/>
      <c r="C71" s="68"/>
      <c r="D71" s="61"/>
      <c r="E71" s="28"/>
      <c r="F71" s="56"/>
      <c r="G71" s="34"/>
      <c r="H71" s="69"/>
    </row>
    <row r="72" s="1" customFormat="1" spans="1:10">
      <c r="A72" s="79"/>
      <c r="B72" s="80"/>
      <c r="C72" s="68"/>
      <c r="D72" s="61"/>
      <c r="E72" s="28"/>
      <c r="F72" s="56"/>
      <c r="G72" s="34"/>
      <c r="H72" s="69"/>
    </row>
    <row r="73" s="1" customFormat="1" spans="1:10">
      <c r="A73" s="79"/>
      <c r="B73" s="80"/>
      <c r="C73" s="68"/>
      <c r="D73" s="61"/>
      <c r="E73" s="28"/>
      <c r="F73" s="56"/>
      <c r="G73" s="34"/>
      <c r="H73" s="69"/>
    </row>
    <row r="74" s="1" customFormat="1" spans="1:10">
      <c r="A74" s="79"/>
      <c r="B74" s="80"/>
      <c r="C74" s="68"/>
      <c r="D74" s="61"/>
      <c r="E74" s="28"/>
      <c r="F74" s="56"/>
      <c r="G74" s="34"/>
      <c r="H74" s="69"/>
    </row>
    <row r="75" s="1" customFormat="1" spans="1:10">
      <c r="A75" s="79"/>
      <c r="B75" s="80"/>
      <c r="C75" s="68"/>
      <c r="D75" s="61"/>
      <c r="E75" s="28"/>
      <c r="F75" s="56"/>
      <c r="G75" s="34"/>
      <c r="H75" s="81"/>
    </row>
    <row r="76" s="1" customFormat="1" spans="1:10">
      <c r="A76" s="79"/>
      <c r="B76" s="80"/>
      <c r="C76" s="68"/>
      <c r="D76" s="61"/>
      <c r="E76" s="28"/>
      <c r="F76" s="56"/>
      <c r="G76" s="34"/>
      <c r="H76" s="69"/>
    </row>
    <row r="77" s="1" customFormat="1" spans="1:10">
      <c r="A77" s="79"/>
      <c r="B77" s="80"/>
      <c r="C77" s="68"/>
      <c r="D77" s="61"/>
      <c r="E77" s="28"/>
      <c r="F77" s="56"/>
      <c r="G77" s="34"/>
      <c r="H77" s="69"/>
    </row>
    <row r="78" s="1" customFormat="1" spans="1:10">
      <c r="A78" s="79"/>
      <c r="B78" s="80"/>
      <c r="C78" s="82"/>
      <c r="D78" s="36"/>
      <c r="E78" s="33"/>
      <c r="F78" s="56"/>
      <c r="G78" s="34"/>
      <c r="H78" s="69"/>
    </row>
    <row r="79" s="1" customFormat="1" ht="28.5" spans="1:10">
      <c r="A79" s="79">
        <v>21302</v>
      </c>
      <c r="B79" s="80" t="s">
        <v>22</v>
      </c>
      <c r="C79" s="82" t="s">
        <v>23</v>
      </c>
      <c r="D79" s="61">
        <v>243</v>
      </c>
      <c r="E79" s="28" t="s">
        <v>24</v>
      </c>
      <c r="F79" s="56" t="s">
        <v>25</v>
      </c>
      <c r="G79" s="34" t="s">
        <v>26</v>
      </c>
      <c r="H79" s="69">
        <f>6535200+6165200+460300+1510100+45400+8314300+1200000+154000+2493200</f>
        <v>26877700</v>
      </c>
    </row>
    <row r="80" s="1" customFormat="1" ht="28.5" spans="1:10">
      <c r="A80" s="79">
        <v>2130316</v>
      </c>
      <c r="B80" s="80" t="s">
        <v>27</v>
      </c>
      <c r="C80" s="82" t="s">
        <v>28</v>
      </c>
      <c r="D80" s="61">
        <v>357</v>
      </c>
      <c r="E80" s="28" t="s">
        <v>29</v>
      </c>
      <c r="F80" s="56" t="s">
        <v>25</v>
      </c>
      <c r="G80" s="34" t="s">
        <v>30</v>
      </c>
      <c r="H80" s="69">
        <v>280000</v>
      </c>
    </row>
    <row r="81" s="1" customFormat="1" spans="1:8">
      <c r="A81" s="79"/>
      <c r="B81" s="80"/>
      <c r="C81" s="83"/>
      <c r="D81" s="84"/>
      <c r="E81" s="36"/>
      <c r="F81" s="56"/>
      <c r="G81" s="34"/>
      <c r="H81" s="69"/>
    </row>
    <row r="82" s="1" customFormat="1" spans="1:8">
      <c r="A82" s="79"/>
      <c r="B82" s="80"/>
      <c r="C82" s="82"/>
      <c r="D82" s="36"/>
      <c r="E82" s="36"/>
      <c r="F82" s="56"/>
      <c r="G82" s="34"/>
      <c r="H82" s="69"/>
    </row>
    <row r="83" s="1" customFormat="1" spans="1:8">
      <c r="A83" s="79"/>
      <c r="B83" s="80"/>
      <c r="C83" s="82"/>
      <c r="D83" s="61"/>
      <c r="E83" s="61"/>
      <c r="F83" s="56"/>
      <c r="G83" s="34"/>
      <c r="H83" s="69"/>
    </row>
    <row r="84" s="1" customFormat="1" spans="1:8">
      <c r="A84" s="79"/>
      <c r="B84" s="80"/>
      <c r="C84" s="82"/>
      <c r="D84" s="61"/>
      <c r="E84" s="61"/>
      <c r="F84" s="56"/>
      <c r="G84" s="34"/>
      <c r="H84" s="69"/>
    </row>
    <row r="85" s="1" customFormat="1" spans="1:8">
      <c r="A85" s="79"/>
      <c r="B85" s="80"/>
      <c r="C85" s="82"/>
      <c r="D85" s="61"/>
      <c r="E85" s="61"/>
      <c r="F85" s="56"/>
      <c r="G85" s="34"/>
      <c r="H85" s="69"/>
    </row>
    <row r="86" s="1" customFormat="1" spans="1:8">
      <c r="A86" s="79"/>
      <c r="B86" s="80"/>
      <c r="C86" s="82"/>
      <c r="D86" s="61"/>
      <c r="E86" s="61"/>
      <c r="F86" s="56"/>
      <c r="G86" s="34"/>
      <c r="H86" s="69"/>
    </row>
    <row r="87" s="1" customFormat="1" spans="1:8">
      <c r="A87" s="79"/>
      <c r="B87" s="80"/>
      <c r="C87" s="68"/>
      <c r="D87" s="61"/>
      <c r="E87" s="28"/>
      <c r="F87" s="56"/>
      <c r="G87" s="34"/>
      <c r="H87" s="69"/>
    </row>
    <row r="88" s="1" customFormat="1" spans="1:8">
      <c r="A88" s="79"/>
      <c r="B88" s="80"/>
      <c r="C88" s="68"/>
      <c r="D88" s="61"/>
      <c r="E88" s="28"/>
      <c r="F88" s="56"/>
      <c r="G88" s="34"/>
      <c r="H88" s="69"/>
    </row>
    <row r="89" s="1" customFormat="1" spans="1:8">
      <c r="A89" s="79"/>
      <c r="B89" s="80"/>
      <c r="C89" s="68"/>
      <c r="D89" s="61"/>
      <c r="E89" s="28"/>
      <c r="F89" s="56"/>
      <c r="G89" s="34"/>
      <c r="H89" s="69"/>
    </row>
    <row r="90" s="1" customFormat="1" spans="1:8">
      <c r="A90" s="79"/>
      <c r="B90" s="80"/>
      <c r="C90" s="68"/>
      <c r="D90" s="61"/>
      <c r="E90" s="28"/>
      <c r="F90" s="56"/>
      <c r="G90" s="34"/>
      <c r="H90" s="69"/>
    </row>
    <row r="91" s="1" customFormat="1" spans="1:8">
      <c r="A91" s="79"/>
      <c r="B91" s="80"/>
      <c r="C91" s="68"/>
      <c r="D91" s="61"/>
      <c r="E91" s="28"/>
      <c r="F91" s="56"/>
      <c r="G91" s="34"/>
      <c r="H91" s="69"/>
    </row>
    <row r="92" s="1" customFormat="1" spans="1:8">
      <c r="A92" s="79"/>
      <c r="B92" s="80"/>
      <c r="C92" s="68"/>
      <c r="D92" s="61"/>
      <c r="E92" s="28"/>
      <c r="F92" s="56"/>
      <c r="G92" s="34"/>
      <c r="H92" s="69"/>
    </row>
    <row r="93" s="1" customFormat="1" spans="1:8">
      <c r="A93" s="79"/>
      <c r="B93" s="80"/>
      <c r="C93" s="68"/>
      <c r="D93" s="61"/>
      <c r="E93" s="28"/>
      <c r="F93" s="56"/>
      <c r="G93" s="34"/>
      <c r="H93" s="69"/>
    </row>
    <row r="94" s="1" customFormat="1" spans="1:8">
      <c r="A94" s="79"/>
      <c r="B94" s="80"/>
      <c r="C94" s="68"/>
      <c r="D94" s="61"/>
      <c r="E94" s="28"/>
      <c r="F94" s="56"/>
      <c r="G94" s="34"/>
      <c r="H94" s="69"/>
    </row>
    <row r="95" s="1" customFormat="1" spans="1:8">
      <c r="A95" s="79"/>
      <c r="B95" s="80"/>
      <c r="C95" s="68"/>
      <c r="D95" s="61"/>
      <c r="E95" s="28"/>
      <c r="F95" s="56"/>
      <c r="G95" s="34"/>
      <c r="H95" s="69"/>
    </row>
    <row r="96" s="1" customFormat="1" spans="1:8">
      <c r="A96" s="79"/>
      <c r="B96" s="80"/>
      <c r="C96" s="68"/>
      <c r="D96" s="61"/>
      <c r="E96" s="28"/>
      <c r="F96" s="56"/>
      <c r="G96" s="34"/>
      <c r="H96" s="69"/>
    </row>
    <row r="97" s="1" customFormat="1" spans="1:8">
      <c r="A97" s="79"/>
      <c r="B97" s="80"/>
      <c r="C97" s="68"/>
      <c r="D97" s="61"/>
      <c r="E97" s="28"/>
      <c r="F97" s="56"/>
      <c r="G97" s="34"/>
      <c r="H97" s="69"/>
    </row>
    <row r="98" s="1" customFormat="1" spans="1:8">
      <c r="A98" s="79"/>
      <c r="B98" s="80"/>
      <c r="C98" s="68"/>
      <c r="D98" s="61"/>
      <c r="E98" s="28"/>
      <c r="F98" s="56"/>
      <c r="G98" s="34"/>
      <c r="H98" s="69"/>
    </row>
    <row r="99" s="1" customFormat="1" spans="1:8">
      <c r="A99" s="79"/>
      <c r="B99" s="80"/>
      <c r="C99" s="68"/>
      <c r="D99" s="61"/>
      <c r="E99" s="33"/>
      <c r="F99" s="56"/>
      <c r="G99" s="34"/>
      <c r="H99" s="69"/>
    </row>
    <row r="100" s="1" customFormat="1" spans="1:8">
      <c r="A100" s="79"/>
      <c r="B100" s="80"/>
      <c r="C100" s="68"/>
      <c r="D100" s="61"/>
      <c r="E100" s="28"/>
      <c r="F100" s="56"/>
      <c r="G100" s="45"/>
      <c r="H100" s="69"/>
    </row>
    <row r="101" s="1" customFormat="1" ht="19" customHeight="1" spans="1:8">
      <c r="A101" s="19">
        <v>214</v>
      </c>
      <c r="B101" s="85"/>
      <c r="C101" s="73" t="s">
        <v>31</v>
      </c>
      <c r="D101" s="64"/>
      <c r="E101" s="75"/>
      <c r="F101" s="59"/>
      <c r="G101" s="51"/>
      <c r="H101" s="70">
        <f>SUM(H102:H108)</f>
        <v>0</v>
      </c>
    </row>
    <row r="102" s="1" customFormat="1" ht="19" customHeight="1" spans="1:8">
      <c r="A102" s="33"/>
      <c r="B102" s="78"/>
      <c r="C102" s="68"/>
      <c r="D102" s="61"/>
      <c r="E102" s="28"/>
      <c r="F102" s="56"/>
      <c r="G102" s="45"/>
      <c r="H102" s="69"/>
    </row>
    <row r="103" s="1" customFormat="1" spans="1:8">
      <c r="A103" s="33"/>
      <c r="B103" s="78"/>
      <c r="C103" s="68"/>
      <c r="D103" s="61"/>
      <c r="E103" s="28"/>
      <c r="F103" s="56"/>
      <c r="G103" s="34"/>
      <c r="H103" s="69"/>
    </row>
    <row r="104" s="1" customFormat="1" spans="1:8">
      <c r="A104" s="33"/>
      <c r="B104" s="78"/>
      <c r="C104" s="68"/>
      <c r="D104" s="61"/>
      <c r="E104" s="28"/>
      <c r="F104" s="56"/>
      <c r="G104" s="34"/>
      <c r="H104" s="69"/>
    </row>
    <row r="105" s="1" customFormat="1" spans="1:8">
      <c r="A105" s="33"/>
      <c r="B105" s="78"/>
      <c r="C105" s="68"/>
      <c r="D105" s="61"/>
      <c r="E105" s="28"/>
      <c r="F105" s="56"/>
      <c r="G105" s="34"/>
      <c r="H105" s="69"/>
    </row>
    <row r="106" s="1" customFormat="1" spans="1:8">
      <c r="A106" s="33"/>
      <c r="B106" s="78"/>
      <c r="C106" s="68"/>
      <c r="D106" s="61"/>
      <c r="E106" s="28"/>
      <c r="F106" s="56"/>
      <c r="G106" s="34"/>
      <c r="H106" s="69"/>
    </row>
    <row r="107" s="1" customFormat="1" spans="1:8">
      <c r="A107" s="33"/>
      <c r="B107" s="78"/>
      <c r="C107" s="68"/>
      <c r="D107" s="61"/>
      <c r="E107" s="28"/>
      <c r="F107" s="56"/>
      <c r="G107" s="34"/>
      <c r="H107" s="69"/>
    </row>
    <row r="108" s="1" customFormat="1" spans="1:8">
      <c r="A108" s="33"/>
      <c r="B108" s="78"/>
      <c r="C108" s="68"/>
      <c r="D108" s="61"/>
      <c r="E108" s="28"/>
      <c r="F108" s="56"/>
      <c r="G108" s="45"/>
      <c r="H108" s="69"/>
    </row>
    <row r="109" s="1" customFormat="1" ht="19" customHeight="1" spans="1:8">
      <c r="A109" s="86">
        <v>215</v>
      </c>
      <c r="B109" s="87"/>
      <c r="C109" s="88" t="s">
        <v>32</v>
      </c>
      <c r="D109" s="64"/>
      <c r="E109" s="75"/>
      <c r="F109" s="59"/>
      <c r="G109" s="51"/>
      <c r="H109" s="70">
        <f>SUM(H110:H119)</f>
        <v>0</v>
      </c>
    </row>
    <row r="110" s="1" customFormat="1" ht="19" customHeight="1" spans="1:8">
      <c r="A110" s="33"/>
      <c r="B110" s="78"/>
      <c r="C110" s="68"/>
      <c r="D110" s="61"/>
      <c r="E110" s="28"/>
      <c r="F110" s="56"/>
      <c r="G110" s="45"/>
      <c r="H110" s="69"/>
    </row>
    <row r="111" s="1" customFormat="1" spans="1:8">
      <c r="A111" s="33"/>
      <c r="B111" s="78"/>
      <c r="C111" s="68"/>
      <c r="D111" s="61"/>
      <c r="E111" s="28"/>
      <c r="F111" s="56"/>
      <c r="G111" s="34"/>
      <c r="H111" s="69"/>
    </row>
    <row r="112" s="1" customFormat="1" spans="1:8">
      <c r="A112" s="33"/>
      <c r="B112" s="78"/>
      <c r="C112" s="68"/>
      <c r="D112" s="36"/>
      <c r="E112" s="33"/>
      <c r="F112" s="37"/>
      <c r="G112" s="34"/>
      <c r="H112" s="69"/>
    </row>
    <row r="113" s="1" customFormat="1" spans="1:11">
      <c r="A113" s="33"/>
      <c r="B113" s="78"/>
      <c r="C113" s="68"/>
      <c r="D113" s="61"/>
      <c r="E113" s="28"/>
      <c r="F113" s="37"/>
      <c r="G113" s="34"/>
      <c r="H113" s="69"/>
    </row>
    <row r="114" s="1" customFormat="1" spans="1:11">
      <c r="A114" s="33"/>
      <c r="B114" s="78"/>
      <c r="C114" s="68"/>
      <c r="D114" s="61"/>
      <c r="E114" s="28"/>
      <c r="F114" s="37"/>
      <c r="G114" s="34"/>
      <c r="H114" s="69"/>
    </row>
    <row r="115" s="1" customFormat="1" spans="1:11">
      <c r="A115" s="33"/>
      <c r="B115" s="78"/>
      <c r="C115" s="68"/>
      <c r="D115" s="61"/>
      <c r="E115" s="28"/>
      <c r="F115" s="37"/>
      <c r="G115" s="34"/>
      <c r="H115" s="69"/>
    </row>
    <row r="116" s="1" customFormat="1" spans="1:11">
      <c r="A116" s="33"/>
      <c r="B116" s="78"/>
      <c r="C116" s="68"/>
      <c r="D116" s="61"/>
      <c r="E116" s="28"/>
      <c r="F116" s="56"/>
      <c r="G116" s="34"/>
      <c r="H116" s="69"/>
    </row>
    <row r="117" s="1" customFormat="1" spans="1:11">
      <c r="A117" s="33"/>
      <c r="B117" s="78"/>
      <c r="C117" s="68"/>
      <c r="D117" s="61"/>
      <c r="E117" s="28"/>
      <c r="F117" s="56"/>
      <c r="G117" s="34"/>
      <c r="H117" s="69"/>
    </row>
    <row r="118" s="1" customFormat="1" spans="1:11">
      <c r="A118" s="33"/>
      <c r="B118" s="78"/>
      <c r="C118" s="68"/>
      <c r="D118" s="61"/>
      <c r="E118" s="28"/>
      <c r="F118" s="56"/>
      <c r="G118" s="34"/>
      <c r="H118" s="69"/>
    </row>
    <row r="119" s="1" customFormat="1" ht="19" customHeight="1" spans="1:11">
      <c r="A119" s="33"/>
      <c r="B119" s="78"/>
      <c r="C119" s="68"/>
      <c r="D119" s="61"/>
      <c r="E119" s="28"/>
      <c r="F119" s="56"/>
      <c r="G119" s="45"/>
      <c r="H119" s="69"/>
    </row>
    <row r="120" s="1" customFormat="1" ht="19" customHeight="1" spans="1:11">
      <c r="A120" s="71">
        <v>216</v>
      </c>
      <c r="B120" s="89"/>
      <c r="C120" s="77" t="s">
        <v>33</v>
      </c>
      <c r="D120" s="64"/>
      <c r="E120" s="75"/>
      <c r="F120" s="59"/>
      <c r="G120" s="51"/>
      <c r="H120" s="70">
        <f>SUM(H121:H124)</f>
        <v>0</v>
      </c>
    </row>
    <row r="121" s="1" customFormat="1" ht="19" customHeight="1" spans="1:11">
      <c r="A121" s="33"/>
      <c r="B121" s="74"/>
      <c r="C121" s="68"/>
      <c r="D121" s="61"/>
      <c r="E121" s="28"/>
      <c r="F121" s="56"/>
      <c r="G121" s="45"/>
      <c r="H121" s="69"/>
    </row>
    <row r="122" s="1" customFormat="1" spans="1:11">
      <c r="A122" s="33"/>
      <c r="B122" s="74"/>
      <c r="C122" s="68"/>
      <c r="D122" s="61"/>
      <c r="E122" s="28"/>
      <c r="F122" s="56"/>
      <c r="G122" s="34"/>
      <c r="H122" s="69"/>
    </row>
    <row r="123" s="1" customFormat="1" spans="1:11">
      <c r="A123" s="33"/>
      <c r="B123" s="74"/>
      <c r="C123" s="68"/>
      <c r="D123" s="61"/>
      <c r="E123" s="28"/>
      <c r="F123" s="56"/>
      <c r="G123" s="34"/>
      <c r="H123" s="69"/>
    </row>
    <row r="124" s="4" customFormat="1" spans="1:11">
      <c r="A124" s="33"/>
      <c r="B124" s="74"/>
      <c r="C124" s="45"/>
      <c r="D124" s="61"/>
      <c r="E124" s="50"/>
      <c r="F124" s="56"/>
      <c r="G124" s="34"/>
      <c r="H124" s="69"/>
      <c r="I124" s="1"/>
      <c r="J124" s="1"/>
      <c r="K124" s="1"/>
    </row>
    <row r="125" s="4" customFormat="1" ht="18.75" spans="1:11">
      <c r="A125" s="86">
        <v>220</v>
      </c>
      <c r="B125" s="89"/>
      <c r="C125" s="90" t="s">
        <v>34</v>
      </c>
      <c r="D125" s="64"/>
      <c r="E125" s="65"/>
      <c r="F125" s="59"/>
      <c r="G125" s="43"/>
      <c r="H125" s="70">
        <f>SUM(H126:H128)</f>
        <v>0</v>
      </c>
    </row>
    <row r="126" s="4" customFormat="1" spans="1:11">
      <c r="A126" s="33"/>
      <c r="B126" s="74"/>
      <c r="C126" s="29"/>
      <c r="D126" s="61"/>
      <c r="E126" s="50"/>
      <c r="F126" s="56"/>
      <c r="G126" s="34"/>
      <c r="H126" s="69"/>
      <c r="I126" s="1"/>
      <c r="J126" s="1"/>
      <c r="K126" s="1"/>
    </row>
    <row r="127" s="4" customFormat="1" spans="1:11">
      <c r="A127" s="33"/>
      <c r="B127" s="74"/>
      <c r="C127" s="29"/>
      <c r="D127" s="61"/>
      <c r="E127" s="50"/>
      <c r="F127" s="56"/>
      <c r="G127" s="34"/>
      <c r="H127" s="69"/>
      <c r="I127" s="1"/>
      <c r="J127" s="1"/>
      <c r="K127" s="1"/>
    </row>
    <row r="128" s="4" customFormat="1" spans="1:11">
      <c r="A128" s="33"/>
      <c r="B128" s="74"/>
      <c r="C128" s="29"/>
      <c r="D128" s="61"/>
      <c r="E128" s="50"/>
      <c r="F128" s="56"/>
      <c r="G128" s="34"/>
      <c r="H128" s="69"/>
      <c r="I128" s="1"/>
      <c r="J128" s="1"/>
      <c r="K128" s="1"/>
    </row>
    <row r="129" s="4" customFormat="1" ht="18.75" spans="1:13">
      <c r="A129" s="86">
        <v>221</v>
      </c>
      <c r="B129" s="89"/>
      <c r="C129" s="91" t="s">
        <v>35</v>
      </c>
      <c r="D129" s="64"/>
      <c r="E129" s="65"/>
      <c r="F129" s="59"/>
      <c r="G129" s="43"/>
      <c r="H129" s="70">
        <f>SUM(H130:H132)</f>
        <v>0</v>
      </c>
    </row>
    <row r="130" s="4" customFormat="1" spans="1:13">
      <c r="A130" s="33"/>
      <c r="B130" s="74"/>
      <c r="C130" s="45"/>
      <c r="D130" s="61"/>
      <c r="E130" s="50"/>
      <c r="F130" s="56"/>
      <c r="G130" s="34"/>
      <c r="H130" s="69"/>
      <c r="I130" s="1"/>
      <c r="J130" s="1"/>
      <c r="K130" s="1"/>
      <c r="L130" s="1"/>
      <c r="M130" s="1"/>
    </row>
    <row r="131" s="4" customFormat="1" spans="1:13">
      <c r="A131" s="33"/>
      <c r="B131" s="74"/>
      <c r="C131" s="45"/>
      <c r="D131" s="61"/>
      <c r="E131" s="50"/>
      <c r="F131" s="56"/>
      <c r="G131" s="34"/>
      <c r="H131" s="69"/>
      <c r="I131" s="1"/>
      <c r="J131" s="1"/>
      <c r="K131" s="1"/>
      <c r="L131" s="1"/>
      <c r="M131" s="1"/>
    </row>
    <row r="132" s="4" customFormat="1" spans="1:13">
      <c r="A132" s="33"/>
      <c r="B132" s="74"/>
      <c r="C132" s="45"/>
      <c r="D132" s="61"/>
      <c r="E132" s="50"/>
      <c r="F132" s="56"/>
      <c r="G132" s="34"/>
      <c r="H132" s="69"/>
      <c r="I132" s="1"/>
      <c r="J132" s="1"/>
      <c r="K132" s="1"/>
      <c r="L132" s="1"/>
      <c r="M132" s="1"/>
    </row>
    <row r="133" s="4" customFormat="1" ht="18" customHeight="1" spans="1:13">
      <c r="A133" s="86">
        <v>222</v>
      </c>
      <c r="B133" s="89"/>
      <c r="C133" s="92" t="s">
        <v>36</v>
      </c>
      <c r="D133" s="64"/>
      <c r="E133" s="65"/>
      <c r="F133" s="59"/>
      <c r="G133" s="43"/>
      <c r="H133" s="70">
        <f>SUM(H134:H135)</f>
        <v>0</v>
      </c>
    </row>
    <row r="134" s="4" customFormat="1" ht="18" customHeight="1" spans="1:13">
      <c r="A134" s="33"/>
      <c r="B134" s="74"/>
      <c r="C134" s="45"/>
      <c r="D134" s="61"/>
      <c r="E134" s="50"/>
      <c r="F134" s="56"/>
      <c r="G134" s="34"/>
      <c r="H134" s="69"/>
      <c r="I134" s="1"/>
      <c r="J134" s="1"/>
    </row>
    <row r="135" s="4" customFormat="1" spans="1:13">
      <c r="A135" s="33"/>
      <c r="B135" s="74"/>
      <c r="C135" s="45"/>
      <c r="D135" s="61"/>
      <c r="E135" s="50"/>
      <c r="F135" s="56"/>
      <c r="G135" s="34"/>
      <c r="H135" s="69"/>
      <c r="I135" s="1"/>
      <c r="J135" s="1"/>
    </row>
    <row r="136" s="4" customFormat="1" spans="1:13">
      <c r="A136" s="33"/>
      <c r="B136" s="74"/>
      <c r="C136" s="45"/>
      <c r="D136" s="61"/>
      <c r="E136" s="50"/>
      <c r="F136" s="56"/>
      <c r="G136" s="34"/>
      <c r="H136" s="69"/>
      <c r="I136" s="1"/>
      <c r="J136" s="1"/>
    </row>
    <row r="137" s="4" customFormat="1" ht="18.75" spans="1:13">
      <c r="A137" s="71">
        <v>223</v>
      </c>
      <c r="B137" s="73"/>
      <c r="C137" s="73" t="s">
        <v>37</v>
      </c>
      <c r="D137" s="64"/>
      <c r="E137" s="65"/>
      <c r="F137" s="59"/>
      <c r="G137" s="43"/>
      <c r="H137" s="70">
        <f>SUM(H138:H140)</f>
        <v>0</v>
      </c>
    </row>
    <row r="138" s="4" customFormat="1" spans="1:13">
      <c r="A138" s="33"/>
      <c r="B138" s="33"/>
      <c r="C138" s="93"/>
      <c r="D138" s="61"/>
      <c r="E138" s="50"/>
      <c r="F138" s="56"/>
      <c r="G138" s="34"/>
      <c r="H138" s="69"/>
      <c r="I138" s="1"/>
    </row>
    <row r="139" s="4" customFormat="1" spans="1:13">
      <c r="A139" s="33"/>
      <c r="B139" s="94"/>
      <c r="C139" s="95"/>
      <c r="D139" s="61"/>
      <c r="E139" s="50"/>
      <c r="F139" s="56"/>
      <c r="G139" s="34"/>
      <c r="H139" s="69"/>
      <c r="I139" s="1"/>
    </row>
    <row r="140" s="1" customFormat="1" spans="1:13">
      <c r="A140" s="33"/>
      <c r="B140" s="72"/>
      <c r="C140" s="96"/>
      <c r="D140" s="36"/>
      <c r="E140" s="33"/>
      <c r="F140" s="37"/>
      <c r="G140" s="34"/>
      <c r="H140" s="69"/>
    </row>
    <row r="141" s="1" customFormat="1" ht="18.75" spans="1:13">
      <c r="A141" s="71">
        <v>224</v>
      </c>
      <c r="B141" s="72"/>
      <c r="C141" s="97" t="s">
        <v>38</v>
      </c>
      <c r="D141" s="98"/>
      <c r="E141" s="99"/>
      <c r="F141" s="42"/>
      <c r="G141" s="43"/>
      <c r="H141" s="70">
        <f>SUM(H142:H146)</f>
        <v>9920000</v>
      </c>
    </row>
    <row r="142" s="1" customFormat="1" spans="1:13">
      <c r="A142" s="33"/>
      <c r="B142" s="72"/>
      <c r="C142" s="100"/>
      <c r="D142" s="36"/>
      <c r="E142" s="33"/>
      <c r="F142" s="37"/>
      <c r="G142" s="34"/>
      <c r="H142" s="69"/>
    </row>
    <row r="143" s="1" customFormat="1" ht="28.5" spans="1:13">
      <c r="A143" s="33">
        <v>22406</v>
      </c>
      <c r="B143" s="72" t="s">
        <v>39</v>
      </c>
      <c r="C143" s="96" t="s">
        <v>40</v>
      </c>
      <c r="D143" s="36">
        <v>246</v>
      </c>
      <c r="E143" s="33" t="s">
        <v>41</v>
      </c>
      <c r="F143" s="56" t="s">
        <v>42</v>
      </c>
      <c r="G143" s="34" t="s">
        <v>43</v>
      </c>
      <c r="H143" s="69">
        <v>9920000</v>
      </c>
    </row>
    <row r="144" s="1" customFormat="1" spans="1:13">
      <c r="A144" s="33"/>
      <c r="B144" s="72"/>
      <c r="C144" s="100"/>
      <c r="D144" s="36"/>
      <c r="E144" s="33"/>
      <c r="F144" s="56"/>
      <c r="G144" s="34"/>
      <c r="H144" s="69"/>
    </row>
    <row r="145" s="1" customFormat="1" spans="1:11">
      <c r="A145" s="33"/>
      <c r="B145" s="72"/>
      <c r="C145" s="100"/>
      <c r="D145" s="36"/>
      <c r="E145" s="33"/>
      <c r="F145" s="56"/>
      <c r="G145" s="34"/>
      <c r="H145" s="69"/>
    </row>
    <row r="146" s="1" customFormat="1" spans="1:11">
      <c r="A146" s="33"/>
      <c r="B146" s="72"/>
      <c r="C146" s="96"/>
      <c r="D146" s="36"/>
      <c r="E146" s="33"/>
      <c r="F146" s="37"/>
      <c r="G146" s="34"/>
      <c r="H146" s="69"/>
    </row>
    <row r="147" s="1" customFormat="1" ht="18.75" spans="1:11">
      <c r="A147" s="71">
        <v>229</v>
      </c>
      <c r="B147" s="72"/>
      <c r="C147" s="101" t="s">
        <v>44</v>
      </c>
      <c r="D147" s="98"/>
      <c r="E147" s="99"/>
      <c r="F147" s="42"/>
      <c r="G147" s="43"/>
      <c r="H147" s="70">
        <f>SUM(H148:H151)</f>
        <v>0</v>
      </c>
    </row>
    <row r="148" s="1" customFormat="1" spans="1:11">
      <c r="A148" s="102"/>
      <c r="B148" s="102"/>
      <c r="C148" s="102"/>
      <c r="D148" s="102"/>
      <c r="E148" s="102"/>
      <c r="F148" s="33"/>
      <c r="G148" s="102"/>
      <c r="H148" s="103"/>
      <c r="K148" s="10"/>
    </row>
    <row r="149" s="1" customFormat="1" spans="1:11">
      <c r="A149" s="102"/>
      <c r="B149" s="72"/>
      <c r="C149" s="104"/>
      <c r="D149" s="102"/>
      <c r="E149" s="102"/>
      <c r="F149" s="56"/>
      <c r="G149" s="34"/>
      <c r="H149" s="103"/>
      <c r="K149" s="10"/>
    </row>
    <row r="150" s="1" customFormat="1" spans="1:11">
      <c r="A150" s="102"/>
      <c r="B150" s="72"/>
      <c r="C150" s="102"/>
      <c r="D150" s="102"/>
      <c r="E150" s="102"/>
      <c r="F150" s="33"/>
      <c r="G150" s="102"/>
      <c r="H150" s="103"/>
      <c r="K150" s="10"/>
    </row>
    <row r="151" s="1" customFormat="1" spans="1:11">
      <c r="A151" s="33"/>
      <c r="B151" s="74"/>
      <c r="C151" s="105"/>
      <c r="D151" s="106"/>
      <c r="E151" s="33"/>
      <c r="F151" s="37"/>
      <c r="G151" s="107"/>
      <c r="H151" s="69"/>
    </row>
    <row r="152" s="1" customFormat="1" ht="18.75" spans="1:11">
      <c r="A152" s="33"/>
      <c r="B152" s="89"/>
      <c r="C152" s="77" t="s">
        <v>45</v>
      </c>
      <c r="D152" s="106"/>
      <c r="E152" s="99"/>
      <c r="F152" s="42"/>
      <c r="G152" s="108"/>
      <c r="H152" s="109">
        <f>H4+H7+H11+H16+H25+H29+H37+H49+H58+H65+H70+H101+H109+H120+H125+H129+H133+H137+H141+H147</f>
        <v>37077700</v>
      </c>
    </row>
    <row r="153" s="1" customFormat="1" spans="1:11">
      <c r="A153" s="33"/>
      <c r="B153" s="74"/>
      <c r="C153" s="110"/>
      <c r="D153" s="106"/>
      <c r="E153" s="99"/>
      <c r="F153" s="42"/>
      <c r="G153" s="108"/>
      <c r="H153" s="69"/>
    </row>
    <row r="154" s="1" customFormat="1" ht="28.5" spans="1:11">
      <c r="A154" s="111">
        <v>1100104</v>
      </c>
      <c r="B154" s="34" t="s">
        <v>46</v>
      </c>
      <c r="C154" s="112" t="s">
        <v>47</v>
      </c>
      <c r="D154" s="31">
        <v>217</v>
      </c>
      <c r="E154" s="113" t="s">
        <v>48</v>
      </c>
      <c r="F154" s="37" t="s">
        <v>49</v>
      </c>
      <c r="G154" s="34" t="s">
        <v>50</v>
      </c>
      <c r="H154" s="114">
        <v>15060000</v>
      </c>
    </row>
    <row r="155" s="1" customFormat="1" ht="28.5" spans="1:11">
      <c r="A155" s="111">
        <v>1100105</v>
      </c>
      <c r="B155" s="34" t="s">
        <v>51</v>
      </c>
      <c r="C155" s="112" t="s">
        <v>52</v>
      </c>
      <c r="D155" s="31">
        <v>217</v>
      </c>
      <c r="E155" s="113" t="s">
        <v>48</v>
      </c>
      <c r="F155" s="37" t="s">
        <v>49</v>
      </c>
      <c r="G155" s="34" t="s">
        <v>50</v>
      </c>
      <c r="H155" s="114">
        <v>22810000</v>
      </c>
    </row>
    <row r="156" s="1" customFormat="1" ht="28.5" spans="1:11">
      <c r="A156" s="111">
        <v>1100199</v>
      </c>
      <c r="B156" s="34" t="s">
        <v>53</v>
      </c>
      <c r="C156" s="115" t="s">
        <v>54</v>
      </c>
      <c r="D156" s="31">
        <v>217</v>
      </c>
      <c r="E156" s="113" t="s">
        <v>48</v>
      </c>
      <c r="F156" s="37" t="s">
        <v>49</v>
      </c>
      <c r="G156" s="34" t="s">
        <v>50</v>
      </c>
      <c r="H156" s="69">
        <v>81610000</v>
      </c>
    </row>
    <row r="157" s="1" customFormat="1" ht="28.5" spans="1:11">
      <c r="A157" s="33">
        <v>1100102</v>
      </c>
      <c r="B157" s="104" t="s">
        <v>55</v>
      </c>
      <c r="C157" s="112" t="s">
        <v>56</v>
      </c>
      <c r="D157" s="31">
        <v>217</v>
      </c>
      <c r="E157" s="113" t="s">
        <v>48</v>
      </c>
      <c r="F157" s="37" t="s">
        <v>49</v>
      </c>
      <c r="G157" s="34" t="s">
        <v>50</v>
      </c>
      <c r="H157" s="116">
        <v>3020000</v>
      </c>
    </row>
    <row r="158" s="1" customFormat="1" ht="28.5" spans="1:11">
      <c r="A158" s="33">
        <v>1100103</v>
      </c>
      <c r="B158" s="104" t="s">
        <v>57</v>
      </c>
      <c r="C158" s="112" t="s">
        <v>58</v>
      </c>
      <c r="D158" s="31">
        <v>217</v>
      </c>
      <c r="E158" s="113" t="s">
        <v>48</v>
      </c>
      <c r="F158" s="37" t="s">
        <v>49</v>
      </c>
      <c r="G158" s="34" t="s">
        <v>50</v>
      </c>
      <c r="H158" s="117">
        <v>1950000</v>
      </c>
    </row>
    <row r="159" s="1" customFormat="1" ht="28.5" spans="1:11">
      <c r="A159" s="33">
        <v>1100103</v>
      </c>
      <c r="B159" s="104" t="s">
        <v>57</v>
      </c>
      <c r="C159" s="112" t="s">
        <v>58</v>
      </c>
      <c r="D159" s="31">
        <v>217</v>
      </c>
      <c r="E159" s="113" t="s">
        <v>48</v>
      </c>
      <c r="F159" s="37" t="s">
        <v>49</v>
      </c>
      <c r="G159" s="34" t="s">
        <v>50</v>
      </c>
      <c r="H159" s="117">
        <v>1140000</v>
      </c>
    </row>
    <row r="160" s="1" customFormat="1" ht="28.5" spans="1:11">
      <c r="A160" s="33">
        <v>1100106</v>
      </c>
      <c r="B160" s="34" t="s">
        <v>59</v>
      </c>
      <c r="C160" s="112" t="s">
        <v>60</v>
      </c>
      <c r="D160" s="31">
        <v>217</v>
      </c>
      <c r="E160" s="113" t="s">
        <v>48</v>
      </c>
      <c r="F160" s="37" t="s">
        <v>49</v>
      </c>
      <c r="G160" s="34" t="s">
        <v>50</v>
      </c>
      <c r="H160" s="114">
        <v>64150000</v>
      </c>
    </row>
    <row r="161" s="1" customFormat="1" ht="28.5" spans="1:11">
      <c r="A161" s="111">
        <v>1100199</v>
      </c>
      <c r="B161" s="34" t="s">
        <v>53</v>
      </c>
      <c r="C161" s="112" t="s">
        <v>61</v>
      </c>
      <c r="D161" s="31">
        <v>217</v>
      </c>
      <c r="E161" s="113" t="s">
        <v>48</v>
      </c>
      <c r="F161" s="37" t="s">
        <v>49</v>
      </c>
      <c r="G161" s="34" t="s">
        <v>50</v>
      </c>
      <c r="H161" s="114">
        <v>24643500</v>
      </c>
    </row>
    <row r="162" s="1" customFormat="1" ht="28.5" spans="1:11">
      <c r="A162" s="111">
        <v>1100227</v>
      </c>
      <c r="B162" s="118" t="s">
        <v>62</v>
      </c>
      <c r="C162" s="119" t="s">
        <v>63</v>
      </c>
      <c r="D162" s="31">
        <v>217</v>
      </c>
      <c r="E162" s="113" t="s">
        <v>48</v>
      </c>
      <c r="F162" s="37" t="s">
        <v>49</v>
      </c>
      <c r="G162" s="34" t="s">
        <v>50</v>
      </c>
      <c r="H162" s="69">
        <v>270610000</v>
      </c>
      <c r="I162" s="63"/>
    </row>
    <row r="163" s="1" customFormat="1" ht="28.5" spans="1:11">
      <c r="A163" s="111">
        <v>1100202</v>
      </c>
      <c r="B163" s="118" t="s">
        <v>64</v>
      </c>
      <c r="C163" s="119" t="s">
        <v>65</v>
      </c>
      <c r="D163" s="31">
        <v>217</v>
      </c>
      <c r="E163" s="113" t="s">
        <v>48</v>
      </c>
      <c r="F163" s="37" t="s">
        <v>49</v>
      </c>
      <c r="G163" s="34" t="s">
        <v>50</v>
      </c>
      <c r="H163" s="69">
        <v>21450000</v>
      </c>
      <c r="I163" s="63"/>
    </row>
    <row r="164" s="1" customFormat="1" ht="42.75" spans="1:11">
      <c r="A164" s="111">
        <v>1100202</v>
      </c>
      <c r="B164" s="118" t="s">
        <v>64</v>
      </c>
      <c r="C164" s="120" t="s">
        <v>66</v>
      </c>
      <c r="D164" s="31">
        <v>373</v>
      </c>
      <c r="E164" s="113" t="s">
        <v>67</v>
      </c>
      <c r="F164" s="33" t="s">
        <v>25</v>
      </c>
      <c r="G164" s="83" t="s">
        <v>68</v>
      </c>
      <c r="H164" s="69">
        <v>467700</v>
      </c>
    </row>
    <row r="165" s="1" customFormat="1" ht="42.75" spans="1:11">
      <c r="A165" s="111">
        <v>1100202</v>
      </c>
      <c r="B165" s="118" t="s">
        <v>64</v>
      </c>
      <c r="C165" s="120" t="s">
        <v>69</v>
      </c>
      <c r="D165" s="31">
        <v>291</v>
      </c>
      <c r="E165" s="33" t="s">
        <v>70</v>
      </c>
      <c r="F165" s="33" t="s">
        <v>49</v>
      </c>
      <c r="G165" s="34" t="s">
        <v>71</v>
      </c>
      <c r="H165" s="69">
        <v>311800</v>
      </c>
    </row>
    <row r="166" s="2" customFormat="1" ht="42.75" spans="1:11">
      <c r="A166" s="121">
        <v>1100248</v>
      </c>
      <c r="B166" s="48" t="s">
        <v>72</v>
      </c>
      <c r="C166" s="122" t="s">
        <v>73</v>
      </c>
      <c r="D166" s="123">
        <v>276</v>
      </c>
      <c r="E166" s="124" t="s">
        <v>74</v>
      </c>
      <c r="F166" s="32" t="s">
        <v>25</v>
      </c>
      <c r="G166" s="48" t="s">
        <v>75</v>
      </c>
      <c r="H166" s="125">
        <v>2576000</v>
      </c>
      <c r="K166" s="1"/>
    </row>
    <row r="167" s="5" customFormat="1" ht="28.5" spans="1:11">
      <c r="A167" s="33">
        <v>1100245</v>
      </c>
      <c r="B167" s="78" t="s">
        <v>76</v>
      </c>
      <c r="C167" s="122" t="s">
        <v>77</v>
      </c>
      <c r="D167" s="33">
        <v>148</v>
      </c>
      <c r="E167" s="126" t="s">
        <v>78</v>
      </c>
      <c r="F167" s="56" t="s">
        <v>25</v>
      </c>
      <c r="G167" s="107" t="s">
        <v>79</v>
      </c>
      <c r="H167" s="69">
        <v>126000</v>
      </c>
    </row>
    <row r="168" s="2" customFormat="1" ht="28.5" spans="1:11">
      <c r="A168" s="33">
        <v>1100227</v>
      </c>
      <c r="B168" s="78" t="s">
        <v>62</v>
      </c>
      <c r="C168" s="120" t="s">
        <v>80</v>
      </c>
      <c r="D168" s="127"/>
      <c r="E168" s="124" t="s">
        <v>81</v>
      </c>
      <c r="F168" s="32" t="s">
        <v>49</v>
      </c>
      <c r="G168" s="34" t="s">
        <v>82</v>
      </c>
      <c r="H168" s="69">
        <v>9850000</v>
      </c>
      <c r="K168" s="1"/>
    </row>
    <row r="169" s="2" customFormat="1" ht="28.5" spans="1:11">
      <c r="A169" s="33">
        <v>1100227</v>
      </c>
      <c r="B169" s="78" t="s">
        <v>62</v>
      </c>
      <c r="C169" s="120" t="s">
        <v>83</v>
      </c>
      <c r="D169" s="127">
        <v>60</v>
      </c>
      <c r="E169" s="124" t="s">
        <v>84</v>
      </c>
      <c r="F169" s="32" t="s">
        <v>25</v>
      </c>
      <c r="G169" s="34" t="s">
        <v>85</v>
      </c>
      <c r="H169" s="125">
        <v>10000</v>
      </c>
      <c r="K169" s="1"/>
    </row>
    <row r="170" s="2" customFormat="1" ht="28.5" spans="1:11">
      <c r="A170" s="33">
        <v>1100227</v>
      </c>
      <c r="B170" s="78" t="s">
        <v>62</v>
      </c>
      <c r="C170" s="120" t="s">
        <v>86</v>
      </c>
      <c r="D170" s="36">
        <v>283</v>
      </c>
      <c r="E170" s="33" t="s">
        <v>87</v>
      </c>
      <c r="F170" s="56" t="s">
        <v>49</v>
      </c>
      <c r="G170" s="34" t="s">
        <v>88</v>
      </c>
      <c r="H170" s="69">
        <v>30450000</v>
      </c>
      <c r="K170" s="1"/>
    </row>
    <row r="171" s="2" customFormat="1" ht="28.5" spans="1:11">
      <c r="A171" s="33">
        <v>1100227</v>
      </c>
      <c r="B171" s="78" t="s">
        <v>62</v>
      </c>
      <c r="C171" s="128" t="s">
        <v>89</v>
      </c>
      <c r="D171" s="127"/>
      <c r="E171" s="124" t="s">
        <v>90</v>
      </c>
      <c r="F171" s="32" t="s">
        <v>49</v>
      </c>
      <c r="G171" s="34" t="s">
        <v>91</v>
      </c>
      <c r="H171" s="69">
        <v>-170000</v>
      </c>
      <c r="K171" s="1"/>
    </row>
    <row r="172" s="2" customFormat="1" ht="28.5" spans="1:11">
      <c r="A172" s="111">
        <v>2300602</v>
      </c>
      <c r="B172" s="78" t="s">
        <v>92</v>
      </c>
      <c r="C172" s="128" t="s">
        <v>93</v>
      </c>
      <c r="D172" s="127">
        <v>98</v>
      </c>
      <c r="E172" s="124" t="s">
        <v>94</v>
      </c>
      <c r="F172" s="32" t="s">
        <v>25</v>
      </c>
      <c r="G172" s="34" t="s">
        <v>95</v>
      </c>
      <c r="H172" s="69">
        <v>-230000</v>
      </c>
      <c r="K172" s="1"/>
    </row>
    <row r="173" s="2" customFormat="1" ht="28.5" spans="1:11">
      <c r="A173" s="111">
        <v>2300602</v>
      </c>
      <c r="B173" s="34" t="s">
        <v>92</v>
      </c>
      <c r="C173" s="128" t="s">
        <v>96</v>
      </c>
      <c r="D173" s="127">
        <v>326</v>
      </c>
      <c r="E173" s="124" t="s">
        <v>97</v>
      </c>
      <c r="F173" s="32" t="s">
        <v>25</v>
      </c>
      <c r="G173" s="34" t="s">
        <v>98</v>
      </c>
      <c r="H173" s="69">
        <v>-8723200</v>
      </c>
      <c r="K173" s="1"/>
    </row>
    <row r="174" s="1" customFormat="1" ht="28.5" spans="1:11">
      <c r="A174" s="111">
        <v>2300602</v>
      </c>
      <c r="B174" s="34" t="s">
        <v>92</v>
      </c>
      <c r="C174" s="128" t="s">
        <v>99</v>
      </c>
      <c r="D174" s="123">
        <v>38</v>
      </c>
      <c r="E174" s="124" t="s">
        <v>100</v>
      </c>
      <c r="F174" s="123" t="s">
        <v>25</v>
      </c>
      <c r="G174" s="34" t="s">
        <v>101</v>
      </c>
      <c r="H174" s="69">
        <v>-5366500</v>
      </c>
    </row>
    <row r="175" s="1" customFormat="1" ht="28.5" spans="1:11">
      <c r="A175" s="111">
        <v>2300602</v>
      </c>
      <c r="B175" s="34" t="s">
        <v>92</v>
      </c>
      <c r="C175" s="129" t="s">
        <v>102</v>
      </c>
      <c r="D175" s="123"/>
      <c r="E175" s="124" t="s">
        <v>103</v>
      </c>
      <c r="F175" s="123" t="s">
        <v>25</v>
      </c>
      <c r="G175" s="48" t="s">
        <v>104</v>
      </c>
      <c r="H175" s="69">
        <v>-5290000</v>
      </c>
    </row>
    <row r="176" s="1" customFormat="1" ht="28.5" spans="1:11">
      <c r="A176" s="111">
        <v>2300602</v>
      </c>
      <c r="B176" s="34" t="s">
        <v>92</v>
      </c>
      <c r="C176" s="130" t="s">
        <v>105</v>
      </c>
      <c r="D176" s="127">
        <v>142</v>
      </c>
      <c r="E176" s="124" t="s">
        <v>106</v>
      </c>
      <c r="F176" s="32" t="s">
        <v>25</v>
      </c>
      <c r="G176" s="34" t="s">
        <v>107</v>
      </c>
      <c r="H176" s="69">
        <v>-21328900</v>
      </c>
    </row>
    <row r="177" s="1" customFormat="1" ht="28.5" spans="1:8">
      <c r="A177" s="33">
        <v>1100226</v>
      </c>
      <c r="B177" s="78" t="s">
        <v>108</v>
      </c>
      <c r="C177" s="82" t="s">
        <v>109</v>
      </c>
      <c r="D177" s="61">
        <v>196</v>
      </c>
      <c r="E177" s="61" t="s">
        <v>110</v>
      </c>
      <c r="F177" s="33" t="s">
        <v>49</v>
      </c>
      <c r="G177" s="34" t="s">
        <v>111</v>
      </c>
      <c r="H177" s="69">
        <v>14720000</v>
      </c>
    </row>
    <row r="178" s="5" customFormat="1" ht="28.5" spans="1:8">
      <c r="A178" s="33">
        <v>1100228</v>
      </c>
      <c r="B178" s="78" t="s">
        <v>112</v>
      </c>
      <c r="C178" s="82" t="s">
        <v>113</v>
      </c>
      <c r="D178" s="36">
        <v>194</v>
      </c>
      <c r="E178" s="36" t="s">
        <v>110</v>
      </c>
      <c r="F178" s="33" t="s">
        <v>49</v>
      </c>
      <c r="G178" s="34" t="s">
        <v>114</v>
      </c>
      <c r="H178" s="69">
        <f>11400000+7510000</f>
        <v>18910000</v>
      </c>
    </row>
    <row r="179" s="5" customFormat="1" ht="28.5" spans="1:8">
      <c r="A179" s="33">
        <v>1100231</v>
      </c>
      <c r="B179" s="78" t="s">
        <v>115</v>
      </c>
      <c r="C179" s="82" t="s">
        <v>116</v>
      </c>
      <c r="D179" s="61">
        <v>200</v>
      </c>
      <c r="E179" s="61" t="s">
        <v>117</v>
      </c>
      <c r="F179" s="33" t="s">
        <v>49</v>
      </c>
      <c r="G179" s="34" t="s">
        <v>118</v>
      </c>
      <c r="H179" s="69">
        <v>73460000</v>
      </c>
    </row>
    <row r="180" s="5" customFormat="1" ht="28.5" spans="1:8">
      <c r="A180" s="33">
        <v>1100202</v>
      </c>
      <c r="B180" s="78" t="s">
        <v>64</v>
      </c>
      <c r="C180" s="82" t="s">
        <v>119</v>
      </c>
      <c r="D180" s="61">
        <v>199</v>
      </c>
      <c r="E180" s="61" t="s">
        <v>110</v>
      </c>
      <c r="F180" s="33" t="s">
        <v>49</v>
      </c>
      <c r="G180" s="34" t="s">
        <v>120</v>
      </c>
      <c r="H180" s="69">
        <f>9880000+7190000+680000</f>
        <v>17750000</v>
      </c>
    </row>
    <row r="181" s="5" customFormat="1" ht="28.5" spans="1:8">
      <c r="A181" s="33">
        <v>1100202</v>
      </c>
      <c r="B181" s="78" t="s">
        <v>64</v>
      </c>
      <c r="C181" s="82" t="s">
        <v>121</v>
      </c>
      <c r="D181" s="61">
        <v>196</v>
      </c>
      <c r="E181" s="61" t="s">
        <v>122</v>
      </c>
      <c r="F181" s="33" t="s">
        <v>49</v>
      </c>
      <c r="G181" s="34" t="s">
        <v>123</v>
      </c>
      <c r="H181" s="69">
        <v>540320000</v>
      </c>
    </row>
    <row r="182" s="5" customFormat="1" ht="28.5" spans="1:8">
      <c r="A182" s="33">
        <v>1100202</v>
      </c>
      <c r="B182" s="78" t="s">
        <v>64</v>
      </c>
      <c r="C182" s="82" t="s">
        <v>124</v>
      </c>
      <c r="D182" s="61">
        <v>196</v>
      </c>
      <c r="E182" s="61" t="s">
        <v>122</v>
      </c>
      <c r="F182" s="33" t="s">
        <v>49</v>
      </c>
      <c r="G182" s="34" t="s">
        <v>123</v>
      </c>
      <c r="H182" s="69">
        <v>162153000</v>
      </c>
    </row>
    <row r="183" s="5" customFormat="1" ht="28.5" spans="1:8">
      <c r="A183" s="33">
        <v>1100207</v>
      </c>
      <c r="B183" s="78" t="s">
        <v>125</v>
      </c>
      <c r="C183" s="82" t="s">
        <v>126</v>
      </c>
      <c r="D183" s="61">
        <v>196</v>
      </c>
      <c r="E183" s="61" t="s">
        <v>122</v>
      </c>
      <c r="F183" s="33" t="s">
        <v>49</v>
      </c>
      <c r="G183" s="34" t="s">
        <v>123</v>
      </c>
      <c r="H183" s="69">
        <v>96710000</v>
      </c>
    </row>
    <row r="184" s="5" customFormat="1" ht="28.5" spans="1:8">
      <c r="A184" s="33">
        <v>1100212</v>
      </c>
      <c r="B184" s="78" t="s">
        <v>127</v>
      </c>
      <c r="C184" s="82" t="s">
        <v>128</v>
      </c>
      <c r="D184" s="61">
        <v>196</v>
      </c>
      <c r="E184" s="61" t="s">
        <v>122</v>
      </c>
      <c r="F184" s="33" t="s">
        <v>49</v>
      </c>
      <c r="G184" s="34" t="s">
        <v>123</v>
      </c>
      <c r="H184" s="69">
        <v>810000</v>
      </c>
    </row>
    <row r="185" s="5" customFormat="1" ht="28.5" spans="1:8">
      <c r="A185" s="33">
        <v>1100226</v>
      </c>
      <c r="B185" s="78" t="s">
        <v>108</v>
      </c>
      <c r="C185" s="82" t="s">
        <v>129</v>
      </c>
      <c r="D185" s="61">
        <v>196</v>
      </c>
      <c r="E185" s="61" t="s">
        <v>122</v>
      </c>
      <c r="F185" s="33" t="s">
        <v>49</v>
      </c>
      <c r="G185" s="34" t="s">
        <v>123</v>
      </c>
      <c r="H185" s="69">
        <v>2020000</v>
      </c>
    </row>
    <row r="186" s="5" customFormat="1" ht="28.5" spans="1:8">
      <c r="A186" s="33">
        <v>1100226</v>
      </c>
      <c r="B186" s="78" t="s">
        <v>108</v>
      </c>
      <c r="C186" s="82" t="s">
        <v>130</v>
      </c>
      <c r="D186" s="61">
        <v>196</v>
      </c>
      <c r="E186" s="61" t="s">
        <v>122</v>
      </c>
      <c r="F186" s="33" t="s">
        <v>49</v>
      </c>
      <c r="G186" s="34" t="s">
        <v>123</v>
      </c>
      <c r="H186" s="69">
        <v>4780000</v>
      </c>
    </row>
    <row r="187" s="5" customFormat="1" ht="28.5" spans="1:8">
      <c r="A187" s="33">
        <v>1100228</v>
      </c>
      <c r="B187" s="78" t="s">
        <v>112</v>
      </c>
      <c r="C187" s="82" t="s">
        <v>131</v>
      </c>
      <c r="D187" s="61">
        <v>208</v>
      </c>
      <c r="E187" s="61" t="s">
        <v>132</v>
      </c>
      <c r="F187" s="33" t="s">
        <v>49</v>
      </c>
      <c r="G187" s="34" t="s">
        <v>133</v>
      </c>
      <c r="H187" s="69">
        <v>33820000</v>
      </c>
    </row>
    <row r="188" s="5" customFormat="1" ht="28.5" spans="1:8">
      <c r="A188" s="33">
        <v>1100228</v>
      </c>
      <c r="B188" s="78" t="s">
        <v>112</v>
      </c>
      <c r="C188" s="82" t="s">
        <v>134</v>
      </c>
      <c r="D188" s="61">
        <v>208</v>
      </c>
      <c r="E188" s="61" t="s">
        <v>132</v>
      </c>
      <c r="F188" s="33" t="s">
        <v>49</v>
      </c>
      <c r="G188" s="34" t="s">
        <v>133</v>
      </c>
      <c r="H188" s="69">
        <v>37520000</v>
      </c>
    </row>
    <row r="189" s="5" customFormat="1" ht="28.5" spans="1:8">
      <c r="A189" s="33">
        <v>1100212</v>
      </c>
      <c r="B189" s="78" t="s">
        <v>127</v>
      </c>
      <c r="C189" s="82" t="s">
        <v>135</v>
      </c>
      <c r="D189" s="61">
        <v>208</v>
      </c>
      <c r="E189" s="61" t="s">
        <v>132</v>
      </c>
      <c r="F189" s="33" t="s">
        <v>49</v>
      </c>
      <c r="G189" s="34" t="s">
        <v>133</v>
      </c>
      <c r="H189" s="69">
        <v>2540000</v>
      </c>
    </row>
    <row r="190" s="5" customFormat="1" ht="28.5" spans="1:8">
      <c r="A190" s="33">
        <v>1100226</v>
      </c>
      <c r="B190" s="78" t="s">
        <v>108</v>
      </c>
      <c r="C190" s="82" t="s">
        <v>136</v>
      </c>
      <c r="D190" s="61">
        <v>208</v>
      </c>
      <c r="E190" s="61" t="s">
        <v>132</v>
      </c>
      <c r="F190" s="33" t="s">
        <v>49</v>
      </c>
      <c r="G190" s="34" t="s">
        <v>133</v>
      </c>
      <c r="H190" s="69">
        <v>5280000</v>
      </c>
    </row>
    <row r="191" s="5" customFormat="1" ht="28.5" spans="1:8">
      <c r="A191" s="33">
        <v>1100226</v>
      </c>
      <c r="B191" s="78" t="s">
        <v>108</v>
      </c>
      <c r="C191" s="82" t="s">
        <v>137</v>
      </c>
      <c r="D191" s="61">
        <v>208</v>
      </c>
      <c r="E191" s="61" t="s">
        <v>132</v>
      </c>
      <c r="F191" s="33" t="s">
        <v>49</v>
      </c>
      <c r="G191" s="34" t="s">
        <v>133</v>
      </c>
      <c r="H191" s="69">
        <v>41770000</v>
      </c>
    </row>
    <row r="192" s="5" customFormat="1" ht="57" spans="1:8">
      <c r="A192" s="33">
        <v>1100245</v>
      </c>
      <c r="B192" s="78" t="s">
        <v>76</v>
      </c>
      <c r="C192" s="82" t="s">
        <v>138</v>
      </c>
      <c r="D192" s="61">
        <v>216</v>
      </c>
      <c r="E192" s="61" t="s">
        <v>139</v>
      </c>
      <c r="F192" s="33" t="s">
        <v>49</v>
      </c>
      <c r="G192" s="34" t="s">
        <v>140</v>
      </c>
      <c r="H192" s="69">
        <f>73220000+9330000+16170000+1120000+6100000+43220000</f>
        <v>149160000</v>
      </c>
    </row>
    <row r="193" s="5" customFormat="1" ht="28.5" spans="1:9">
      <c r="A193" s="33">
        <v>1100231</v>
      </c>
      <c r="B193" s="78" t="s">
        <v>115</v>
      </c>
      <c r="C193" s="82" t="s">
        <v>141</v>
      </c>
      <c r="D193" s="61">
        <v>220</v>
      </c>
      <c r="E193" s="61" t="s">
        <v>142</v>
      </c>
      <c r="F193" s="33" t="s">
        <v>49</v>
      </c>
      <c r="G193" s="34" t="s">
        <v>143</v>
      </c>
      <c r="H193" s="69">
        <v>90250000</v>
      </c>
    </row>
    <row r="194" s="5" customFormat="1" ht="28.5" spans="1:9">
      <c r="A194" s="33">
        <v>1100248</v>
      </c>
      <c r="B194" s="78" t="s">
        <v>144</v>
      </c>
      <c r="C194" s="82" t="s">
        <v>145</v>
      </c>
      <c r="D194" s="36">
        <v>221</v>
      </c>
      <c r="E194" s="36" t="s">
        <v>139</v>
      </c>
      <c r="F194" s="56" t="s">
        <v>146</v>
      </c>
      <c r="G194" s="34" t="s">
        <v>147</v>
      </c>
      <c r="H194" s="69">
        <v>184990000</v>
      </c>
    </row>
    <row r="195" s="5" customFormat="1" ht="57" spans="1:9">
      <c r="A195" s="33">
        <v>1100245</v>
      </c>
      <c r="B195" s="78" t="s">
        <v>76</v>
      </c>
      <c r="C195" s="82" t="s">
        <v>148</v>
      </c>
      <c r="D195" s="36">
        <v>222</v>
      </c>
      <c r="E195" s="36" t="s">
        <v>149</v>
      </c>
      <c r="F195" s="56" t="s">
        <v>146</v>
      </c>
      <c r="G195" s="34" t="s">
        <v>150</v>
      </c>
      <c r="H195" s="69">
        <f>2100000+8750000+190000+170000+7420000+1830000</f>
        <v>20460000</v>
      </c>
    </row>
    <row r="196" s="5" customFormat="1" ht="28.5" spans="1:9">
      <c r="A196" s="33">
        <v>1100258</v>
      </c>
      <c r="B196" s="78" t="s">
        <v>151</v>
      </c>
      <c r="C196" s="82" t="s">
        <v>152</v>
      </c>
      <c r="D196" s="36">
        <v>232</v>
      </c>
      <c r="E196" s="36" t="s">
        <v>153</v>
      </c>
      <c r="F196" s="56"/>
      <c r="G196" s="34" t="s">
        <v>154</v>
      </c>
      <c r="H196" s="69">
        <v>11910000</v>
      </c>
    </row>
    <row r="197" s="5" customFormat="1" ht="28.5" spans="1:9">
      <c r="A197" s="33">
        <v>1100207</v>
      </c>
      <c r="B197" s="78" t="s">
        <v>125</v>
      </c>
      <c r="C197" s="82" t="s">
        <v>155</v>
      </c>
      <c r="D197" s="36">
        <v>233</v>
      </c>
      <c r="E197" s="36" t="s">
        <v>156</v>
      </c>
      <c r="F197" s="33" t="s">
        <v>49</v>
      </c>
      <c r="G197" s="34" t="s">
        <v>157</v>
      </c>
      <c r="H197" s="69">
        <v>368750000</v>
      </c>
    </row>
    <row r="198" s="5" customFormat="1" ht="27" customHeight="1" spans="1:9">
      <c r="A198" s="33">
        <v>1100202</v>
      </c>
      <c r="B198" s="78" t="s">
        <v>64</v>
      </c>
      <c r="C198" s="82" t="s">
        <v>158</v>
      </c>
      <c r="D198" s="36">
        <v>235</v>
      </c>
      <c r="E198" s="36" t="s">
        <v>159</v>
      </c>
      <c r="F198" s="33" t="s">
        <v>49</v>
      </c>
      <c r="G198" s="34" t="s">
        <v>160</v>
      </c>
      <c r="H198" s="69">
        <v>62294200</v>
      </c>
    </row>
    <row r="199" s="5" customFormat="1" ht="28.5" spans="1:9">
      <c r="A199" s="33">
        <v>1100202</v>
      </c>
      <c r="B199" s="78" t="s">
        <v>64</v>
      </c>
      <c r="C199" s="82" t="s">
        <v>161</v>
      </c>
      <c r="D199" s="36">
        <v>235</v>
      </c>
      <c r="E199" s="36" t="s">
        <v>159</v>
      </c>
      <c r="F199" s="33" t="s">
        <v>49</v>
      </c>
      <c r="G199" s="34" t="s">
        <v>160</v>
      </c>
      <c r="H199" s="69">
        <v>16940000</v>
      </c>
    </row>
    <row r="200" s="5" customFormat="1" ht="28.5" spans="1:9">
      <c r="A200" s="33">
        <v>1100202</v>
      </c>
      <c r="B200" s="78" t="s">
        <v>64</v>
      </c>
      <c r="C200" s="82" t="s">
        <v>162</v>
      </c>
      <c r="D200" s="36">
        <v>235</v>
      </c>
      <c r="E200" s="36" t="s">
        <v>159</v>
      </c>
      <c r="F200" s="33" t="s">
        <v>49</v>
      </c>
      <c r="G200" s="34" t="s">
        <v>160</v>
      </c>
      <c r="H200" s="69">
        <v>8660000</v>
      </c>
    </row>
    <row r="201" s="5" customFormat="1" ht="28.5" spans="1:9">
      <c r="A201" s="33">
        <v>1100248</v>
      </c>
      <c r="B201" s="78" t="s">
        <v>72</v>
      </c>
      <c r="C201" s="82" t="s">
        <v>163</v>
      </c>
      <c r="D201" s="36">
        <v>235</v>
      </c>
      <c r="E201" s="36" t="s">
        <v>159</v>
      </c>
      <c r="F201" s="33" t="s">
        <v>49</v>
      </c>
      <c r="G201" s="34" t="s">
        <v>160</v>
      </c>
      <c r="H201" s="69">
        <v>13900000</v>
      </c>
    </row>
    <row r="202" s="5" customFormat="1" ht="28.5" spans="1:9">
      <c r="A202" s="33">
        <v>1100248</v>
      </c>
      <c r="B202" s="78" t="s">
        <v>72</v>
      </c>
      <c r="C202" s="78" t="s">
        <v>164</v>
      </c>
      <c r="D202" s="131">
        <v>235</v>
      </c>
      <c r="E202" s="36" t="s">
        <v>159</v>
      </c>
      <c r="F202" s="36" t="s">
        <v>49</v>
      </c>
      <c r="G202" s="34" t="s">
        <v>160</v>
      </c>
      <c r="H202" s="81">
        <v>11080000</v>
      </c>
      <c r="I202" s="132"/>
    </row>
    <row r="203" s="5" customFormat="1" ht="28.5" spans="1:9">
      <c r="A203" s="33">
        <v>1100249</v>
      </c>
      <c r="B203" s="78" t="s">
        <v>165</v>
      </c>
      <c r="C203" s="82" t="s">
        <v>166</v>
      </c>
      <c r="D203" s="36">
        <v>235</v>
      </c>
      <c r="E203" s="36" t="s">
        <v>159</v>
      </c>
      <c r="F203" s="33" t="s">
        <v>49</v>
      </c>
      <c r="G203" s="34" t="s">
        <v>160</v>
      </c>
      <c r="H203" s="69">
        <v>16320000</v>
      </c>
    </row>
    <row r="204" s="5" customFormat="1" ht="28.5" spans="1:9">
      <c r="A204" s="33">
        <v>1100249</v>
      </c>
      <c r="B204" s="78" t="s">
        <v>165</v>
      </c>
      <c r="C204" s="82" t="s">
        <v>167</v>
      </c>
      <c r="D204" s="36">
        <v>235</v>
      </c>
      <c r="E204" s="36" t="s">
        <v>159</v>
      </c>
      <c r="F204" s="33" t="s">
        <v>49</v>
      </c>
      <c r="G204" s="34" t="s">
        <v>160</v>
      </c>
      <c r="H204" s="69">
        <v>720000</v>
      </c>
    </row>
    <row r="205" s="5" customFormat="1" ht="28.5" spans="1:9">
      <c r="A205" s="33">
        <v>1100249</v>
      </c>
      <c r="B205" s="78" t="s">
        <v>165</v>
      </c>
      <c r="C205" s="82" t="s">
        <v>168</v>
      </c>
      <c r="D205" s="36">
        <v>235</v>
      </c>
      <c r="E205" s="36" t="s">
        <v>159</v>
      </c>
      <c r="F205" s="33" t="s">
        <v>49</v>
      </c>
      <c r="G205" s="34" t="s">
        <v>160</v>
      </c>
      <c r="H205" s="69">
        <v>1760000</v>
      </c>
    </row>
    <row r="206" s="5" customFormat="1" ht="28.5" spans="1:9">
      <c r="A206" s="33">
        <v>1100249</v>
      </c>
      <c r="B206" s="78" t="s">
        <v>165</v>
      </c>
      <c r="C206" s="82" t="s">
        <v>169</v>
      </c>
      <c r="D206" s="36">
        <v>235</v>
      </c>
      <c r="E206" s="36" t="s">
        <v>159</v>
      </c>
      <c r="F206" s="33" t="s">
        <v>49</v>
      </c>
      <c r="G206" s="34" t="s">
        <v>160</v>
      </c>
      <c r="H206" s="69">
        <v>850000</v>
      </c>
    </row>
    <row r="207" s="5" customFormat="1" ht="28.5" spans="1:9">
      <c r="A207" s="33">
        <v>1100249</v>
      </c>
      <c r="B207" s="78" t="s">
        <v>165</v>
      </c>
      <c r="C207" s="82" t="s">
        <v>170</v>
      </c>
      <c r="D207" s="36">
        <v>235</v>
      </c>
      <c r="E207" s="36" t="s">
        <v>159</v>
      </c>
      <c r="F207" s="33" t="s">
        <v>49</v>
      </c>
      <c r="G207" s="34" t="s">
        <v>160</v>
      </c>
      <c r="H207" s="69">
        <v>370000</v>
      </c>
    </row>
    <row r="208" s="5" customFormat="1" ht="28.5" spans="1:9">
      <c r="A208" s="33">
        <v>1100249</v>
      </c>
      <c r="B208" s="78" t="s">
        <v>165</v>
      </c>
      <c r="C208" s="82" t="s">
        <v>171</v>
      </c>
      <c r="D208" s="36">
        <v>235</v>
      </c>
      <c r="E208" s="36" t="s">
        <v>159</v>
      </c>
      <c r="F208" s="33" t="s">
        <v>49</v>
      </c>
      <c r="G208" s="34" t="s">
        <v>160</v>
      </c>
      <c r="H208" s="69">
        <v>1630000</v>
      </c>
    </row>
    <row r="209" s="5" customFormat="1" ht="28.5" spans="1:8">
      <c r="A209" s="33">
        <v>1100249</v>
      </c>
      <c r="B209" s="78" t="s">
        <v>165</v>
      </c>
      <c r="C209" s="82" t="s">
        <v>172</v>
      </c>
      <c r="D209" s="36">
        <v>235</v>
      </c>
      <c r="E209" s="36" t="s">
        <v>159</v>
      </c>
      <c r="F209" s="33" t="s">
        <v>49</v>
      </c>
      <c r="G209" s="34" t="s">
        <v>160</v>
      </c>
      <c r="H209" s="69">
        <v>4270000</v>
      </c>
    </row>
    <row r="210" s="5" customFormat="1" ht="28.5" spans="1:8">
      <c r="A210" s="33">
        <v>1100249</v>
      </c>
      <c r="B210" s="78" t="s">
        <v>165</v>
      </c>
      <c r="C210" s="82" t="s">
        <v>173</v>
      </c>
      <c r="D210" s="36">
        <v>235</v>
      </c>
      <c r="E210" s="36" t="s">
        <v>159</v>
      </c>
      <c r="F210" s="33" t="s">
        <v>49</v>
      </c>
      <c r="G210" s="34" t="s">
        <v>160</v>
      </c>
      <c r="H210" s="69">
        <v>300000</v>
      </c>
    </row>
    <row r="211" s="5" customFormat="1" ht="28.5" spans="1:8">
      <c r="A211" s="33">
        <v>1100249</v>
      </c>
      <c r="B211" s="78" t="s">
        <v>165</v>
      </c>
      <c r="C211" s="82" t="s">
        <v>174</v>
      </c>
      <c r="D211" s="36">
        <v>237</v>
      </c>
      <c r="E211" s="36" t="s">
        <v>175</v>
      </c>
      <c r="F211" s="33" t="s">
        <v>49</v>
      </c>
      <c r="G211" s="34" t="s">
        <v>176</v>
      </c>
      <c r="H211" s="69">
        <v>6012000</v>
      </c>
    </row>
    <row r="212" s="5" customFormat="1" ht="28.5" spans="1:8">
      <c r="A212" s="33">
        <v>1100208</v>
      </c>
      <c r="B212" s="78" t="s">
        <v>177</v>
      </c>
      <c r="C212" s="82" t="s">
        <v>178</v>
      </c>
      <c r="D212" s="36">
        <v>244</v>
      </c>
      <c r="E212" s="36" t="s">
        <v>179</v>
      </c>
      <c r="F212" s="33" t="s">
        <v>146</v>
      </c>
      <c r="G212" s="34" t="s">
        <v>180</v>
      </c>
      <c r="H212" s="69">
        <v>562200</v>
      </c>
    </row>
    <row r="213" s="5" customFormat="1" ht="28.5" spans="1:8">
      <c r="A213" s="33">
        <v>1100243</v>
      </c>
      <c r="B213" s="78" t="s">
        <v>181</v>
      </c>
      <c r="C213" s="82" t="s">
        <v>182</v>
      </c>
      <c r="D213" s="36">
        <v>244</v>
      </c>
      <c r="E213" s="36" t="s">
        <v>179</v>
      </c>
      <c r="F213" s="33" t="s">
        <v>49</v>
      </c>
      <c r="G213" s="34" t="s">
        <v>180</v>
      </c>
      <c r="H213" s="69">
        <v>285500</v>
      </c>
    </row>
    <row r="214" s="5" customFormat="1" ht="28.5" spans="1:8">
      <c r="A214" s="33">
        <v>1100248</v>
      </c>
      <c r="B214" s="78" t="s">
        <v>72</v>
      </c>
      <c r="C214" s="82" t="s">
        <v>183</v>
      </c>
      <c r="D214" s="36">
        <v>245</v>
      </c>
      <c r="E214" s="36" t="s">
        <v>41</v>
      </c>
      <c r="F214" s="33" t="s">
        <v>146</v>
      </c>
      <c r="G214" s="34" t="s">
        <v>184</v>
      </c>
      <c r="H214" s="69">
        <v>47150000</v>
      </c>
    </row>
    <row r="215" s="5" customFormat="1" ht="28.5" spans="1:8">
      <c r="A215" s="33">
        <v>1100248</v>
      </c>
      <c r="B215" s="78" t="s">
        <v>72</v>
      </c>
      <c r="C215" s="82" t="s">
        <v>185</v>
      </c>
      <c r="D215" s="36">
        <v>248</v>
      </c>
      <c r="E215" s="36" t="s">
        <v>186</v>
      </c>
      <c r="F215" s="33" t="s">
        <v>146</v>
      </c>
      <c r="G215" s="34" t="s">
        <v>187</v>
      </c>
      <c r="H215" s="69">
        <v>40090300</v>
      </c>
    </row>
    <row r="216" s="5" customFormat="1" ht="28.5" spans="1:8">
      <c r="A216" s="33">
        <v>1100258</v>
      </c>
      <c r="B216" s="78" t="s">
        <v>151</v>
      </c>
      <c r="C216" s="82" t="s">
        <v>188</v>
      </c>
      <c r="D216" s="36">
        <v>249</v>
      </c>
      <c r="E216" s="36" t="s">
        <v>24</v>
      </c>
      <c r="F216" s="33" t="s">
        <v>146</v>
      </c>
      <c r="G216" s="34" t="s">
        <v>189</v>
      </c>
      <c r="H216" s="69">
        <v>383000</v>
      </c>
    </row>
    <row r="217" s="5" customFormat="1" ht="28.5" spans="1:8">
      <c r="A217" s="33">
        <v>1100248</v>
      </c>
      <c r="B217" s="78" t="s">
        <v>72</v>
      </c>
      <c r="C217" s="82" t="s">
        <v>190</v>
      </c>
      <c r="D217" s="36">
        <v>250</v>
      </c>
      <c r="E217" s="36" t="s">
        <v>24</v>
      </c>
      <c r="F217" s="33" t="s">
        <v>146</v>
      </c>
      <c r="G217" s="34" t="s">
        <v>191</v>
      </c>
      <c r="H217" s="69">
        <v>131480000</v>
      </c>
    </row>
    <row r="218" s="5" customFormat="1" ht="28.5" spans="1:8">
      <c r="A218" s="33">
        <v>1100248</v>
      </c>
      <c r="B218" s="78" t="s">
        <v>72</v>
      </c>
      <c r="C218" s="82" t="s">
        <v>192</v>
      </c>
      <c r="D218" s="36">
        <v>251</v>
      </c>
      <c r="E218" s="36" t="s">
        <v>24</v>
      </c>
      <c r="F218" s="33" t="s">
        <v>146</v>
      </c>
      <c r="G218" s="34" t="s">
        <v>193</v>
      </c>
      <c r="H218" s="69">
        <v>58240000</v>
      </c>
    </row>
    <row r="219" s="5" customFormat="1" ht="71.25" spans="1:8">
      <c r="A219" s="33">
        <v>1100244</v>
      </c>
      <c r="B219" s="78" t="s">
        <v>194</v>
      </c>
      <c r="C219" s="82" t="s">
        <v>195</v>
      </c>
      <c r="D219" s="36">
        <v>256</v>
      </c>
      <c r="E219" s="36" t="s">
        <v>196</v>
      </c>
      <c r="F219" s="28" t="s">
        <v>25</v>
      </c>
      <c r="G219" s="34" t="s">
        <v>197</v>
      </c>
      <c r="H219" s="69">
        <f>6731200+1823100+1928800+1062200+293900+800000+80000+50000+800600</f>
        <v>13569800</v>
      </c>
    </row>
    <row r="220" s="5" customFormat="1" ht="28.5" spans="1:8">
      <c r="A220" s="33">
        <v>1100245</v>
      </c>
      <c r="B220" s="78" t="s">
        <v>76</v>
      </c>
      <c r="C220" s="82" t="s">
        <v>198</v>
      </c>
      <c r="D220" s="36">
        <v>261</v>
      </c>
      <c r="E220" s="36" t="s">
        <v>149</v>
      </c>
      <c r="F220" s="33" t="s">
        <v>49</v>
      </c>
      <c r="G220" s="34" t="s">
        <v>199</v>
      </c>
      <c r="H220" s="69">
        <v>6840000</v>
      </c>
    </row>
    <row r="221" s="5" customFormat="1" ht="28.5" spans="1:8">
      <c r="A221" s="33">
        <v>1100249</v>
      </c>
      <c r="B221" s="78" t="s">
        <v>165</v>
      </c>
      <c r="C221" s="82" t="s">
        <v>200</v>
      </c>
      <c r="D221" s="36">
        <v>270</v>
      </c>
      <c r="E221" s="36" t="s">
        <v>175</v>
      </c>
      <c r="F221" s="33" t="s">
        <v>49</v>
      </c>
      <c r="G221" s="34" t="s">
        <v>201</v>
      </c>
      <c r="H221" s="69">
        <v>21860000</v>
      </c>
    </row>
    <row r="222" s="5" customFormat="1" ht="28.5" spans="1:8">
      <c r="A222" s="33">
        <v>1100208</v>
      </c>
      <c r="B222" s="78" t="s">
        <v>177</v>
      </c>
      <c r="C222" s="82" t="s">
        <v>202</v>
      </c>
      <c r="D222" s="36">
        <v>272</v>
      </c>
      <c r="E222" s="36" t="s">
        <v>203</v>
      </c>
      <c r="F222" s="33" t="s">
        <v>25</v>
      </c>
      <c r="G222" s="34" t="s">
        <v>204</v>
      </c>
      <c r="H222" s="69">
        <f>59900+70100</f>
        <v>130000</v>
      </c>
    </row>
    <row r="223" s="5" customFormat="1" ht="42.75" spans="1:8">
      <c r="A223" s="33">
        <v>1100249</v>
      </c>
      <c r="B223" s="78" t="s">
        <v>165</v>
      </c>
      <c r="C223" s="82" t="s">
        <v>205</v>
      </c>
      <c r="D223" s="36">
        <v>273</v>
      </c>
      <c r="E223" s="36" t="s">
        <v>175</v>
      </c>
      <c r="F223" s="33" t="s">
        <v>146</v>
      </c>
      <c r="G223" s="34" t="s">
        <v>206</v>
      </c>
      <c r="H223" s="69">
        <f>7880000+4080000+55630000</f>
        <v>67590000</v>
      </c>
    </row>
    <row r="224" s="5" customFormat="1" ht="71.25" spans="1:8">
      <c r="A224" s="33">
        <v>1100208</v>
      </c>
      <c r="B224" s="78" t="s">
        <v>177</v>
      </c>
      <c r="C224" s="82" t="s">
        <v>207</v>
      </c>
      <c r="D224" s="36">
        <v>276</v>
      </c>
      <c r="E224" s="36" t="s">
        <v>208</v>
      </c>
      <c r="F224" s="33" t="s">
        <v>25</v>
      </c>
      <c r="G224" s="34" t="s">
        <v>209</v>
      </c>
      <c r="H224" s="69">
        <v>6900000</v>
      </c>
    </row>
    <row r="225" s="5" customFormat="1" ht="28.5" spans="1:8">
      <c r="A225" s="33">
        <v>1100208</v>
      </c>
      <c r="B225" s="78" t="s">
        <v>177</v>
      </c>
      <c r="C225" s="82" t="s">
        <v>210</v>
      </c>
      <c r="D225" s="36">
        <v>277</v>
      </c>
      <c r="E225" s="36" t="s">
        <v>208</v>
      </c>
      <c r="F225" s="33" t="s">
        <v>25</v>
      </c>
      <c r="G225" s="34" t="s">
        <v>211</v>
      </c>
      <c r="H225" s="69">
        <f>24952+99808</f>
        <v>124760</v>
      </c>
    </row>
    <row r="226" s="5" customFormat="1" ht="28.5" spans="1:8">
      <c r="A226" s="33">
        <v>1100260</v>
      </c>
      <c r="B226" s="78" t="s">
        <v>212</v>
      </c>
      <c r="C226" s="68" t="s">
        <v>213</v>
      </c>
      <c r="D226" s="36">
        <v>278</v>
      </c>
      <c r="E226" s="33" t="s">
        <v>203</v>
      </c>
      <c r="F226" s="33" t="s">
        <v>25</v>
      </c>
      <c r="G226" s="34" t="s">
        <v>214</v>
      </c>
      <c r="H226" s="69">
        <v>321500</v>
      </c>
    </row>
    <row r="227" s="5" customFormat="1" ht="42.75" spans="1:8">
      <c r="A227" s="33">
        <v>1100245</v>
      </c>
      <c r="B227" s="78" t="s">
        <v>76</v>
      </c>
      <c r="C227" s="82" t="s">
        <v>215</v>
      </c>
      <c r="D227" s="36">
        <v>364</v>
      </c>
      <c r="E227" s="36" t="s">
        <v>110</v>
      </c>
      <c r="F227" s="33" t="s">
        <v>49</v>
      </c>
      <c r="G227" s="34" t="s">
        <v>216</v>
      </c>
      <c r="H227" s="69">
        <f>2740000+2330000+330000+410000+2150000+770000</f>
        <v>8730000</v>
      </c>
    </row>
    <row r="228" s="5" customFormat="1" spans="1:8">
      <c r="A228" s="33"/>
      <c r="B228" s="78"/>
      <c r="C228" s="82"/>
      <c r="D228" s="36"/>
      <c r="E228" s="36"/>
      <c r="F228" s="28"/>
      <c r="G228" s="45"/>
      <c r="H228" s="69"/>
    </row>
    <row r="229" s="5" customFormat="1" spans="1:8">
      <c r="A229" s="33"/>
      <c r="B229" s="78"/>
      <c r="C229" s="68"/>
      <c r="D229" s="36"/>
      <c r="E229" s="36"/>
      <c r="F229" s="33"/>
      <c r="G229" s="56"/>
      <c r="H229" s="69"/>
    </row>
    <row r="230" s="5" customFormat="1" ht="18.75" spans="1:8">
      <c r="A230" s="33"/>
      <c r="B230" s="84"/>
      <c r="C230" s="133" t="s">
        <v>217</v>
      </c>
      <c r="D230" s="98"/>
      <c r="E230" s="99"/>
      <c r="F230" s="42"/>
      <c r="G230" s="43"/>
      <c r="H230" s="109">
        <f>SUM(H154:H229)</f>
        <v>2936572660</v>
      </c>
    </row>
    <row r="231" s="5" customFormat="1" spans="1:8">
      <c r="A231" s="33"/>
      <c r="B231" s="84"/>
      <c r="C231" s="84"/>
      <c r="D231" s="84"/>
      <c r="E231" s="84"/>
      <c r="F231" s="134"/>
      <c r="G231" s="84"/>
      <c r="H231" s="135"/>
    </row>
    <row r="232" s="5" customFormat="1" spans="1:8">
      <c r="A232" s="33"/>
      <c r="B232" s="84"/>
      <c r="C232" s="84"/>
      <c r="D232" s="84"/>
      <c r="E232" s="84"/>
      <c r="F232" s="134"/>
      <c r="G232" s="84"/>
      <c r="H232" s="135"/>
    </row>
    <row r="233" s="5" customFormat="1" spans="1:8">
      <c r="A233" s="33"/>
      <c r="B233" s="84"/>
      <c r="C233" s="84"/>
      <c r="D233" s="84"/>
      <c r="E233" s="84"/>
      <c r="F233" s="134"/>
      <c r="G233" s="84"/>
      <c r="H233" s="135"/>
    </row>
    <row r="234" s="5" customFormat="1" ht="18.75" spans="1:8">
      <c r="A234" s="33"/>
      <c r="B234" s="84"/>
      <c r="C234" s="136" t="s">
        <v>218</v>
      </c>
      <c r="D234" s="84"/>
      <c r="E234" s="84"/>
      <c r="F234" s="134"/>
      <c r="G234" s="84"/>
      <c r="H234" s="137">
        <f>H152+H230</f>
        <v>2973650360</v>
      </c>
    </row>
    <row r="235" s="5" customFormat="1" spans="1:8">
      <c r="A235" s="6"/>
      <c r="F235" s="7"/>
      <c r="H235" s="8"/>
    </row>
    <row r="236" s="5" customFormat="1" spans="1:8">
      <c r="A236" s="6"/>
      <c r="F236" s="7"/>
      <c r="H236" s="8"/>
    </row>
  </sheetData>
  <mergeCells count="1">
    <mergeCell ref="A1:H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心事子</cp:lastModifiedBy>
  <dcterms:created xsi:type="dcterms:W3CDTF">2026-02-27T02:29:00Z</dcterms:created>
  <dcterms:modified xsi:type="dcterms:W3CDTF">2026-02-28T01:29:35Z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0FA91916C9FA45F3887675A6312E4F82_13</vt:lpwstr>
  </property>
  <property fmtid="{D5CDD505-2E9C-101B-9397-08002B2CF9AE}" pid="4" name="CalculationRule">
    <vt:i4>0</vt:i4>
  </property>
</Properties>
</file>