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汇总表" sheetId="1" r:id="rId1"/>
    <sheet name="Sheet1" sheetId="5" r:id="rId2"/>
  </sheets>
  <definedNames>
    <definedName name="_xlnm._FilterDatabase" localSheetId="0" hidden="1">汇总表!$A$2:$Q$8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<sst xmlns="http://schemas.openxmlformats.org/spreadsheetml/2006/main" count="80" uniqueCount="53">
  <si>
    <t>兴国县2025年赣南脐橙水肥一体化建设拟奖补果园名单</t>
  </si>
  <si>
    <t>序号</t>
  </si>
  <si>
    <t>乡镇</t>
  </si>
  <si>
    <t>申报主体</t>
  </si>
  <si>
    <t>果园地址</t>
  </si>
  <si>
    <t>果园面积（亩）</t>
  </si>
  <si>
    <t>是否为脱贫户或监测对象</t>
  </si>
  <si>
    <t>县级验收面积（亩）</t>
  </si>
  <si>
    <t>建设投入总金额（元）</t>
  </si>
  <si>
    <t>每亩投入金额（元）</t>
  </si>
  <si>
    <t>每亩补助金额（元/亩）</t>
  </si>
  <si>
    <t>补助总金额（元）</t>
  </si>
  <si>
    <t>实际补助金额（元）</t>
  </si>
  <si>
    <t>是否存在安全隐患</t>
  </si>
  <si>
    <t>申报时间</t>
  </si>
  <si>
    <t>完成安装时间</t>
  </si>
  <si>
    <t>备注</t>
  </si>
  <si>
    <t>杰村乡</t>
  </si>
  <si>
    <t>谢光煌</t>
  </si>
  <si>
    <t>杰村乡杰村村</t>
  </si>
  <si>
    <t>是</t>
  </si>
  <si>
    <t>否</t>
  </si>
  <si>
    <t>黄辉</t>
  </si>
  <si>
    <t>杰村乡和平村</t>
  </si>
  <si>
    <t>古龙岗</t>
  </si>
  <si>
    <t>袁传略</t>
  </si>
  <si>
    <t>古龙岗镇</t>
  </si>
  <si>
    <t>隆坪</t>
  </si>
  <si>
    <t>宋德海</t>
  </si>
  <si>
    <t>隆坪乡高园村</t>
  </si>
  <si>
    <t>均村</t>
  </si>
  <si>
    <t>肖素明</t>
  </si>
  <si>
    <t>均村乡横柏村</t>
  </si>
  <si>
    <t>江背</t>
  </si>
  <si>
    <t>兴国县丰源种养专业合作社（魏恩清）</t>
  </si>
  <si>
    <t>江背镇来源村</t>
  </si>
  <si>
    <t>社富</t>
  </si>
  <si>
    <t>王生清</t>
  </si>
  <si>
    <t>社富乡横溪村</t>
  </si>
  <si>
    <t>兴江</t>
  </si>
  <si>
    <t>孙昌发</t>
  </si>
  <si>
    <t>兴江乡杉村村</t>
  </si>
  <si>
    <t>按总投入30%奖补</t>
  </si>
  <si>
    <t>高兴</t>
  </si>
  <si>
    <t>钟世德</t>
  </si>
  <si>
    <t>高兴镇樟坑村</t>
  </si>
  <si>
    <t>何明厚</t>
  </si>
  <si>
    <t>钟民</t>
  </si>
  <si>
    <t>高兴镇启光村</t>
  </si>
  <si>
    <t>方太</t>
  </si>
  <si>
    <t>郭燕辉</t>
  </si>
  <si>
    <t>方太乡宝石村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</si>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</sst>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1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5"/>
  <sheetViews>
    <sheetView tabSelected="1" zoomScale="55" zoomScaleNormal="55" workbookViewId="0">
      <pane ySplit="2" topLeftCell="A3" activePane="bottomLeft" state="frozen"/>
      <selection/>
      <selection pane="bottomLeft" activeCell="J6" sqref="J6"/>
    </sheetView>
  </sheetViews>
  <sheetFormatPr defaultColWidth="13.875" defaultRowHeight="22.5"/>
  <cols>
    <col min="1" max="1" width="7.375" style="1" customWidth="1"/>
    <col min="2" max="2" width="10.75" style="2" customWidth="1"/>
    <col min="3" max="3" width="36.375" style="2" customWidth="1"/>
    <col min="4" max="4" width="34" style="2" customWidth="1"/>
    <col min="5" max="5" width="17.25" style="2" customWidth="1"/>
    <col min="6" max="7" width="13.625" style="2" customWidth="1"/>
    <col min="8" max="8" width="14" style="2" customWidth="1"/>
    <col min="9" max="9" width="17.25" style="3" hidden="1" customWidth="1"/>
    <col min="10" max="10" width="13.625" style="3" customWidth="1"/>
    <col min="11" max="11" width="25.75" style="2" customWidth="1"/>
    <col min="12" max="12" width="13.625" style="2" customWidth="1"/>
    <col min="13" max="13" width="17.375" style="3" customWidth="1"/>
    <col min="14" max="15" width="13.625" style="2" customWidth="1"/>
    <col min="16" max="16" width="14" style="4" customWidth="1"/>
    <col min="17" max="17" width="24" style="2" customWidth="1"/>
    <col min="18" max="16380" width="13.875" style="2" customWidth="1"/>
    <col min="16381" max="16384" width="13.875" style="2"/>
  </cols>
  <sheetData>
    <row r="1" ht="54" customHeight="1" spans="1:17">
      <c r="A1" s="5" t="s">
        <v>0</v>
      </c>
      <c r="B1" s="6"/>
      <c r="C1" s="6"/>
      <c r="D1" s="6"/>
      <c r="E1" s="6"/>
      <c r="F1" s="6"/>
      <c r="G1" s="6"/>
      <c r="H1" s="6"/>
      <c r="I1" s="7"/>
      <c r="J1" s="7"/>
      <c r="K1" s="6"/>
      <c r="L1" s="6"/>
      <c r="M1" s="7"/>
      <c r="N1" s="6"/>
      <c r="O1" s="6"/>
      <c r="P1" s="8"/>
      <c r="Q1" s="6"/>
    </row>
    <row r="2" ht="67.5" spans="1:17">
      <c r="A2" s="9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2"/>
      <c r="J2" s="12" t="s">
        <v>9</v>
      </c>
      <c r="K2" s="10" t="s">
        <v>10</v>
      </c>
      <c r="L2" s="10" t="s">
        <v>11</v>
      </c>
      <c r="M2" s="12" t="s">
        <v>12</v>
      </c>
      <c r="N2" s="10" t="s">
        <v>13</v>
      </c>
      <c r="O2" s="10" t="s">
        <v>14</v>
      </c>
      <c r="P2" s="13" t="s">
        <v>15</v>
      </c>
      <c r="Q2" s="10" t="s">
        <v>16</v>
      </c>
    </row>
    <row r="3" ht="69" customHeight="1" spans="1:17">
      <c r="A3" s="14">
        <v>1</v>
      </c>
      <c r="B3" s="15" t="s">
        <v>17</v>
      </c>
      <c r="C3" s="15" t="s">
        <v>18</v>
      </c>
      <c r="D3" s="15" t="s">
        <v>19</v>
      </c>
      <c r="E3" s="15">
        <v>60</v>
      </c>
      <c r="F3" s="15" t="s">
        <v>20</v>
      </c>
      <c r="G3" s="15">
        <v>48</v>
      </c>
      <c r="H3" s="15">
        <v>48350</v>
      </c>
      <c r="I3" s="16">
        <f t="shared" ref="I3:I8" si="0">H3*0.3</f>
        <v>14505</v>
      </c>
      <c r="J3" s="16">
        <f t="shared" ref="J3:J14" si="1">H3/G3</f>
        <v>1007.29166666667</v>
      </c>
      <c r="K3" s="15">
        <v>330</v>
      </c>
      <c r="L3" s="15">
        <f t="shared" ref="L3:L9" si="2">K3*G3</f>
        <v>15840</v>
      </c>
      <c r="M3" s="16">
        <v>15840</v>
      </c>
      <c r="N3" s="15" t="s">
        <v>21</v>
      </c>
      <c r="O3" s="15">
        <v>2025.05</v>
      </c>
      <c r="P3" s="17">
        <v>2025.09</v>
      </c>
      <c r="Q3" s="15"/>
    </row>
    <row r="4" ht="69" customHeight="1" spans="1:17">
      <c r="A4" s="14">
        <v>2</v>
      </c>
      <c r="B4" s="15" t="s">
        <v>17</v>
      </c>
      <c r="C4" s="15" t="s">
        <v>22</v>
      </c>
      <c r="D4" s="15" t="s">
        <v>23</v>
      </c>
      <c r="E4" s="15">
        <v>80</v>
      </c>
      <c r="F4" s="15" t="s">
        <v>21</v>
      </c>
      <c r="G4" s="15">
        <v>68</v>
      </c>
      <c r="H4" s="15">
        <v>69767</v>
      </c>
      <c r="I4" s="16">
        <f t="shared" si="0"/>
        <v>20930.1</v>
      </c>
      <c r="J4" s="16">
        <f t="shared" si="1"/>
        <v>1025.98529411765</v>
      </c>
      <c r="K4" s="15">
        <v>300</v>
      </c>
      <c r="L4" s="15">
        <f t="shared" si="2"/>
        <v>20400</v>
      </c>
      <c r="M4" s="16">
        <v>20400</v>
      </c>
      <c r="N4" s="15" t="s">
        <v>21</v>
      </c>
      <c r="O4" s="15">
        <v>2025.05</v>
      </c>
      <c r="P4" s="17">
        <v>2025.09</v>
      </c>
      <c r="Q4" s="15"/>
    </row>
    <row r="5" ht="69" customHeight="1" spans="1:17">
      <c r="A5" s="14">
        <v>3</v>
      </c>
      <c r="B5" s="15" t="s">
        <v>24</v>
      </c>
      <c r="C5" s="15" t="s">
        <v>25</v>
      </c>
      <c r="D5" s="15" t="s">
        <v>26</v>
      </c>
      <c r="E5" s="15">
        <v>500</v>
      </c>
      <c r="F5" s="15" t="s">
        <v>21</v>
      </c>
      <c r="G5" s="15">
        <v>440</v>
      </c>
      <c r="H5" s="15">
        <v>525364.68</v>
      </c>
      <c r="I5" s="16">
        <f t="shared" si="0"/>
        <v>157609.404</v>
      </c>
      <c r="J5" s="16">
        <f t="shared" si="1"/>
        <v>1194.01063636364</v>
      </c>
      <c r="K5" s="15">
        <v>300</v>
      </c>
      <c r="L5" s="15">
        <f t="shared" si="2"/>
        <v>132000</v>
      </c>
      <c r="M5" s="16">
        <v>132000</v>
      </c>
      <c r="N5" s="15" t="s">
        <v>21</v>
      </c>
      <c r="O5" s="15">
        <v>2025.08</v>
      </c>
      <c r="P5" s="17">
        <v>2025.09</v>
      </c>
      <c r="Q5" s="15"/>
    </row>
    <row r="6" ht="69" customHeight="1" spans="1:17">
      <c r="A6" s="14">
        <v>4</v>
      </c>
      <c r="B6" s="15" t="s">
        <v>27</v>
      </c>
      <c r="C6" s="15" t="s">
        <v>28</v>
      </c>
      <c r="D6" s="15" t="s">
        <v>29</v>
      </c>
      <c r="E6" s="15">
        <v>150</v>
      </c>
      <c r="F6" s="15" t="s">
        <v>21</v>
      </c>
      <c r="G6" s="15">
        <v>120</v>
      </c>
      <c r="H6" s="15">
        <v>141625</v>
      </c>
      <c r="I6" s="16">
        <f t="shared" si="0"/>
        <v>42487.5</v>
      </c>
      <c r="J6" s="16">
        <f t="shared" si="1"/>
        <v>1180.20833333333</v>
      </c>
      <c r="K6" s="15">
        <v>300</v>
      </c>
      <c r="L6" s="15">
        <f t="shared" si="2"/>
        <v>36000</v>
      </c>
      <c r="M6" s="16">
        <v>36000</v>
      </c>
      <c r="N6" s="15" t="s">
        <v>21</v>
      </c>
      <c r="O6" s="15">
        <v>2025.04</v>
      </c>
      <c r="P6" s="17">
        <v>2025.09</v>
      </c>
      <c r="Q6" s="15"/>
    </row>
    <row r="7" ht="69" customHeight="1" spans="1:17">
      <c r="A7" s="14">
        <v>5</v>
      </c>
      <c r="B7" s="15" t="s">
        <v>30</v>
      </c>
      <c r="C7" s="15" t="s">
        <v>31</v>
      </c>
      <c r="D7" s="15" t="s">
        <v>32</v>
      </c>
      <c r="E7" s="15">
        <v>35</v>
      </c>
      <c r="F7" s="15" t="s">
        <v>21</v>
      </c>
      <c r="G7" s="15">
        <v>25</v>
      </c>
      <c r="H7" s="15">
        <v>46625</v>
      </c>
      <c r="I7" s="16">
        <f t="shared" si="0"/>
        <v>13987.5</v>
      </c>
      <c r="J7" s="16">
        <f t="shared" si="1"/>
        <v>1865</v>
      </c>
      <c r="K7" s="15">
        <v>300</v>
      </c>
      <c r="L7" s="15">
        <f t="shared" si="2"/>
        <v>7500</v>
      </c>
      <c r="M7" s="16">
        <v>7500</v>
      </c>
      <c r="N7" s="15" t="s">
        <v>21</v>
      </c>
      <c r="O7" s="15">
        <v>2025.05</v>
      </c>
      <c r="P7" s="17">
        <v>2025.07</v>
      </c>
      <c r="Q7" s="15"/>
    </row>
    <row r="8" ht="69" customHeight="1" spans="1:17">
      <c r="A8" s="14">
        <v>6</v>
      </c>
      <c r="B8" s="15" t="s">
        <v>33</v>
      </c>
      <c r="C8" s="18" t="s">
        <v>34</v>
      </c>
      <c r="D8" s="15" t="s">
        <v>35</v>
      </c>
      <c r="E8" s="15">
        <v>90</v>
      </c>
      <c r="F8" s="15" t="s">
        <v>21</v>
      </c>
      <c r="G8" s="15">
        <v>86</v>
      </c>
      <c r="H8" s="15">
        <v>90149</v>
      </c>
      <c r="I8" s="16">
        <f t="shared" si="0"/>
        <v>27044.7</v>
      </c>
      <c r="J8" s="16">
        <f t="shared" si="1"/>
        <v>1048.24418604651</v>
      </c>
      <c r="K8" s="15">
        <v>300</v>
      </c>
      <c r="L8" s="15">
        <f t="shared" si="2"/>
        <v>25800</v>
      </c>
      <c r="M8" s="16">
        <v>25800</v>
      </c>
      <c r="N8" s="15" t="s">
        <v>21</v>
      </c>
      <c r="O8" s="15">
        <v>2025.06</v>
      </c>
      <c r="P8" s="17">
        <v>2025.09</v>
      </c>
      <c r="Q8" s="15"/>
    </row>
    <row r="9" ht="69" customHeight="1" spans="1:17">
      <c r="A9" s="14">
        <v>7</v>
      </c>
      <c r="B9" s="15" t="s">
        <v>36</v>
      </c>
      <c r="C9" s="15" t="s">
        <v>37</v>
      </c>
      <c r="D9" s="15" t="s">
        <v>38</v>
      </c>
      <c r="E9" s="15">
        <v>50</v>
      </c>
      <c r="F9" s="15" t="s">
        <v>21</v>
      </c>
      <c r="G9" s="15">
        <v>41</v>
      </c>
      <c r="H9" s="15">
        <v>58552</v>
      </c>
      <c r="I9" s="16"/>
      <c r="J9" s="16">
        <f t="shared" si="1"/>
        <v>1428.09756097561</v>
      </c>
      <c r="K9" s="15">
        <v>300</v>
      </c>
      <c r="L9" s="15">
        <f t="shared" si="2"/>
        <v>12300</v>
      </c>
      <c r="M9" s="16">
        <v>12300</v>
      </c>
      <c r="N9" s="15" t="s">
        <v>21</v>
      </c>
      <c r="O9" s="15">
        <v>2025.03</v>
      </c>
      <c r="P9" s="17">
        <v>2025.06</v>
      </c>
      <c r="Q9" s="15"/>
    </row>
    <row r="10" ht="69" customHeight="1" spans="1:17">
      <c r="A10" s="14">
        <v>8</v>
      </c>
      <c r="B10" s="15" t="s">
        <v>39</v>
      </c>
      <c r="C10" s="15" t="s">
        <v>40</v>
      </c>
      <c r="D10" s="15" t="s">
        <v>41</v>
      </c>
      <c r="E10" s="15">
        <v>40</v>
      </c>
      <c r="F10" s="15" t="s">
        <v>21</v>
      </c>
      <c r="G10" s="15">
        <v>37</v>
      </c>
      <c r="H10" s="15">
        <v>24549.6</v>
      </c>
      <c r="I10" s="16"/>
      <c r="J10" s="16">
        <f t="shared" si="1"/>
        <v>663.502702702703</v>
      </c>
      <c r="K10" s="15" t="s">
        <v>42</v>
      </c>
      <c r="L10" s="15">
        <f>H10*0.3</f>
        <v>7364.88</v>
      </c>
      <c r="M10" s="19">
        <v>7365</v>
      </c>
      <c r="N10" s="15" t="s">
        <v>21</v>
      </c>
      <c r="O10" s="15">
        <v>2025.04</v>
      </c>
      <c r="P10" s="17">
        <v>2025.08</v>
      </c>
      <c r="Q10" s="15"/>
    </row>
    <row r="11" ht="69" customHeight="1" spans="1:17">
      <c r="A11" s="14">
        <v>9</v>
      </c>
      <c r="B11" s="15" t="s">
        <v>43</v>
      </c>
      <c r="C11" s="15" t="s">
        <v>44</v>
      </c>
      <c r="D11" s="15" t="s">
        <v>45</v>
      </c>
      <c r="E11" s="15">
        <v>68</v>
      </c>
      <c r="F11" s="15" t="s">
        <v>21</v>
      </c>
      <c r="G11" s="15">
        <v>40</v>
      </c>
      <c r="H11" s="15">
        <v>87003</v>
      </c>
      <c r="I11" s="16"/>
      <c r="J11" s="16">
        <f t="shared" si="1"/>
        <v>2175.075</v>
      </c>
      <c r="K11" s="15">
        <v>300</v>
      </c>
      <c r="L11" s="15">
        <v>12000</v>
      </c>
      <c r="M11" s="16">
        <v>12000</v>
      </c>
      <c r="N11" s="15" t="s">
        <v>21</v>
      </c>
      <c r="O11" s="15">
        <v>2025.04</v>
      </c>
      <c r="P11" s="17">
        <v>2025.07</v>
      </c>
      <c r="Q11" s="15"/>
    </row>
    <row r="12" ht="69" customHeight="1" spans="1:17">
      <c r="A12" s="14">
        <v>10</v>
      </c>
      <c r="B12" s="15" t="s">
        <v>43</v>
      </c>
      <c r="C12" s="15" t="s">
        <v>46</v>
      </c>
      <c r="D12" s="15" t="s">
        <v>45</v>
      </c>
      <c r="E12" s="15">
        <v>75</v>
      </c>
      <c r="F12" s="15" t="s">
        <v>21</v>
      </c>
      <c r="G12" s="15">
        <v>54</v>
      </c>
      <c r="H12" s="15">
        <v>53222.5</v>
      </c>
      <c r="I12" s="16"/>
      <c r="J12" s="16">
        <f t="shared" si="1"/>
        <v>985.601851851852</v>
      </c>
      <c r="K12" s="15" t="s">
        <v>42</v>
      </c>
      <c r="L12" s="15">
        <f>H12*0.3</f>
        <v>15966.75</v>
      </c>
      <c r="M12" s="16">
        <v>15967</v>
      </c>
      <c r="N12" s="15" t="s">
        <v>21</v>
      </c>
      <c r="O12" s="15">
        <v>2025.05</v>
      </c>
      <c r="P12" s="17">
        <v>2025.08</v>
      </c>
      <c r="Q12" s="15"/>
    </row>
    <row r="13" ht="69" customHeight="1" spans="1:17">
      <c r="A13" s="14">
        <v>11</v>
      </c>
      <c r="B13" s="15" t="s">
        <v>43</v>
      </c>
      <c r="C13" s="15" t="s">
        <v>47</v>
      </c>
      <c r="D13" s="15" t="s">
        <v>48</v>
      </c>
      <c r="E13" s="15">
        <v>55.8</v>
      </c>
      <c r="F13" s="15" t="s">
        <v>21</v>
      </c>
      <c r="G13" s="15">
        <v>43</v>
      </c>
      <c r="H13" s="15">
        <v>44689</v>
      </c>
      <c r="I13" s="16"/>
      <c r="J13" s="16">
        <f t="shared" si="1"/>
        <v>1039.27906976744</v>
      </c>
      <c r="K13" s="15">
        <v>300</v>
      </c>
      <c r="L13" s="15">
        <f>G13*300</f>
        <v>12900</v>
      </c>
      <c r="M13" s="16">
        <v>12900</v>
      </c>
      <c r="N13" s="15" t="s">
        <v>21</v>
      </c>
      <c r="O13" s="15">
        <v>2025.07</v>
      </c>
      <c r="P13" s="17">
        <v>2025.1</v>
      </c>
      <c r="Q13" s="15"/>
    </row>
    <row r="14" ht="69" customHeight="1" spans="1:17">
      <c r="A14" s="14">
        <v>12</v>
      </c>
      <c r="B14" s="15" t="s">
        <v>49</v>
      </c>
      <c r="C14" s="15" t="s">
        <v>50</v>
      </c>
      <c r="D14" s="15" t="s">
        <v>51</v>
      </c>
      <c r="E14" s="15">
        <v>148</v>
      </c>
      <c r="F14" s="15" t="s">
        <v>21</v>
      </c>
      <c r="G14" s="15">
        <v>110</v>
      </c>
      <c r="H14" s="15">
        <v>152875</v>
      </c>
      <c r="I14" s="16"/>
      <c r="J14" s="16">
        <f t="shared" si="1"/>
        <v>1389.77272727273</v>
      </c>
      <c r="K14" s="15">
        <v>300</v>
      </c>
      <c r="L14" s="15">
        <f>G14*300</f>
        <v>33000</v>
      </c>
      <c r="M14" s="16">
        <v>33000</v>
      </c>
      <c r="N14" s="15" t="s">
        <v>21</v>
      </c>
      <c r="O14" s="15">
        <v>2025.05</v>
      </c>
      <c r="P14" s="17">
        <v>2025.1</v>
      </c>
      <c r="Q14" s="15"/>
    </row>
    <row r="15" ht="59" customHeight="1" spans="1:17">
      <c r="A15" s="14"/>
      <c r="B15" s="15" t="s">
        <v>52</v>
      </c>
      <c r="C15" s="15"/>
      <c r="D15" s="15"/>
      <c r="E15" s="15"/>
      <c r="F15" s="15"/>
      <c r="G15" s="15">
        <f>SUM(G3:G14)</f>
        <v>1112</v>
      </c>
      <c r="H15" s="15"/>
      <c r="I15" s="16"/>
      <c r="J15" s="16"/>
      <c r="K15" s="15"/>
      <c r="L15" s="15"/>
      <c r="M15" s="16">
        <f>SUM(M3:M14)</f>
        <v>331072</v>
      </c>
      <c r="N15" s="15"/>
      <c r="O15" s="15"/>
      <c r="P15" s="17"/>
      <c r="Q15" s="15"/>
    </row>
  </sheetData>
  <mergeCells count="1">
    <mergeCell ref="A1:Q1"/>
  </mergeCells>
  <printOptions horizontalCentered="1"/>
  <pageMargins left="0.306944444444444" right="0.306944444444444" top="0.196527777777778" bottom="0.196527777777778" header="0.102083333333333" footer="0.196527777777778"/>
  <pageSetup paperSize="9" scale="4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7" sqref="B27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也无风雨</cp:lastModifiedBy>
  <dcterms:created xsi:type="dcterms:W3CDTF">2023-05-12T11:15:00Z</dcterms:created>
  <dcterms:modified xsi:type="dcterms:W3CDTF">2025-11-07T07:36:18Z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3AC9094FF3E54D4DAA3B943A390ACDD2_12</vt:lpwstr>
  </property>
  <property fmtid="{D5CDD505-2E9C-101B-9397-08002B2CF9AE}" pid="4" name="KSOReadingLayout">
    <vt:bool>true</vt:bool>
  </property>
</Properties>
</file>