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4.2022年县本级一般公共预算支出执行" sheetId="1" r:id="rId1"/>
  </sheets>
  <externalReferences>
    <externalReference r:id="rId2"/>
    <externalReference r:id="rId3"/>
  </externalReferences>
  <definedNames>
    <definedName name="Database" hidden="1">#REF!</definedName>
    <definedName name="_xlnm.Print_Titles" localSheetId="0">'4.2022年县本级一般公共预算支出执行'!$3:$4</definedName>
    <definedName name="地区名称">[2]封面!$B$2:$B$37</definedName>
  </definedNames>
  <calcPr calcId="144525" fullCalcOnLoad="1"/>
</workbook>
</file>

<file path=xl/sharedStrings.xml><?xml version="1.0" encoding="utf-8"?>
<sst xmlns="http://schemas.openxmlformats.org/spreadsheetml/2006/main" count="512" uniqueCount="453">
  <si>
    <t>2022年县本级一般公共预算支出执行情况表</t>
  </si>
  <si>
    <t>单位：万元</t>
  </si>
  <si>
    <t>支出科目</t>
  </si>
  <si>
    <t>2021年决算数</t>
  </si>
  <si>
    <t>2022年</t>
  </si>
  <si>
    <t>2022年执行数比2021年决算数增减%</t>
  </si>
  <si>
    <t>预算数</t>
  </si>
  <si>
    <t>执行数</t>
  </si>
  <si>
    <t>执行数占预算数%</t>
  </si>
  <si>
    <t xml:space="preserve">  一般公共服务支出</t>
  </si>
  <si>
    <t xml:space="preserve">    人大事务</t>
  </si>
  <si>
    <t xml:space="preserve">      行政运行</t>
  </si>
  <si>
    <t xml:space="preserve">      代表工作</t>
  </si>
  <si>
    <t xml:space="preserve">      其他人大事务支出</t>
  </si>
  <si>
    <t xml:space="preserve">    政协事务</t>
  </si>
  <si>
    <t xml:space="preserve">      机关服务</t>
  </si>
  <si>
    <t xml:space="preserve">      其他政协事务支出</t>
  </si>
  <si>
    <t xml:space="preserve">    政府办公厅(室)及相关机构事务</t>
  </si>
  <si>
    <t xml:space="preserve">      专项业务活动</t>
  </si>
  <si>
    <t xml:space="preserve">      政务公开审批</t>
  </si>
  <si>
    <t xml:space="preserve">      信访事务</t>
  </si>
  <si>
    <t xml:space="preserve">      事业运行</t>
  </si>
  <si>
    <t xml:space="preserve">      其他政府办公厅(室)及相关机构事务支出</t>
  </si>
  <si>
    <t xml:space="preserve">    发展与改革事务</t>
  </si>
  <si>
    <t xml:space="preserve">      物价管理</t>
  </si>
  <si>
    <t xml:space="preserve">      其他发展与改革事务支出</t>
  </si>
  <si>
    <t xml:space="preserve">    统计信息事务</t>
  </si>
  <si>
    <t xml:space="preserve">       其他统计信息事务支出</t>
  </si>
  <si>
    <t xml:space="preserve">    财政事务</t>
  </si>
  <si>
    <t xml:space="preserve">      其他财政事务支出</t>
  </si>
  <si>
    <t xml:space="preserve">    税收事务</t>
  </si>
  <si>
    <t xml:space="preserve">      其他税收事务支出</t>
  </si>
  <si>
    <t xml:space="preserve">    审计事务</t>
  </si>
  <si>
    <t xml:space="preserve">      审计业务</t>
  </si>
  <si>
    <t xml:space="preserve">      其他审计事务支出</t>
  </si>
  <si>
    <t xml:space="preserve">    人力资源事务</t>
  </si>
  <si>
    <t xml:space="preserve">      其他人力资源事务支出</t>
  </si>
  <si>
    <t xml:space="preserve">    纪检监察事务</t>
  </si>
  <si>
    <t xml:space="preserve">      其他纪检监察事务支出</t>
  </si>
  <si>
    <t xml:space="preserve">    商贸事务</t>
  </si>
  <si>
    <t xml:space="preserve">      招商引资</t>
  </si>
  <si>
    <t xml:space="preserve">      其他商贸事务支出</t>
  </si>
  <si>
    <t xml:space="preserve">    民族事务</t>
  </si>
  <si>
    <t xml:space="preserve">      民族工作专项</t>
  </si>
  <si>
    <t xml:space="preserve">      其他民族事务支出</t>
  </si>
  <si>
    <t xml:space="preserve">    港澳台侨事务</t>
  </si>
  <si>
    <t xml:space="preserve">      其他港澳台事务支出</t>
  </si>
  <si>
    <t xml:space="preserve">    档案事务</t>
  </si>
  <si>
    <t xml:space="preserve">      档案馆</t>
  </si>
  <si>
    <t xml:space="preserve">    民主党派及工商联事务</t>
  </si>
  <si>
    <t xml:space="preserve">    群众团体事务</t>
  </si>
  <si>
    <t xml:space="preserve">      其他群众团体事务支出</t>
  </si>
  <si>
    <t xml:space="preserve">    党委办公厅(室)及相关机构事务</t>
  </si>
  <si>
    <t xml:space="preserve">      其他党委办公厅(室)及相关机构事务支出</t>
  </si>
  <si>
    <t xml:space="preserve">    组织事务</t>
  </si>
  <si>
    <t xml:space="preserve">      其他组织事务支出</t>
  </si>
  <si>
    <t xml:space="preserve">    宣传事务</t>
  </si>
  <si>
    <t xml:space="preserve">      其他宣传事务支出</t>
  </si>
  <si>
    <t xml:space="preserve">    统战事务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</si>
  <si>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</si>
  <si>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</si>
  <si>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</si>
  <si>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</si>
  <si>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</si>
  <si>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</si>
  <si>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其他网信事务支出</t>
  </si>
  <si>
    <t xml:space="preserve">    市场监督管理事务</t>
  </si>
  <si>
    <t xml:space="preserve">      市场主体管理</t>
  </si>
  <si>
    <t xml:space="preserve">      市场秩序执法</t>
  </si>
  <si>
    <t xml:space="preserve">      食品安全监管</t>
  </si>
  <si>
    <t xml:space="preserve">      消费者权益保护</t>
  </si>
  <si>
    <t xml:space="preserve">      其他市场监督管理事务</t>
  </si>
  <si>
    <t xml:space="preserve">    其他一般公共服务支出(款)</t>
  </si>
  <si>
    <t xml:space="preserve">      其他一般公共服务支出(项)</t>
  </si>
  <si>
    <t xml:space="preserve">  国防支出</t>
  </si>
  <si>
    <t xml:space="preserve">    现役部队</t>
  </si>
  <si>
    <t xml:space="preserve">      现役部队</t>
  </si>
  <si>
    <t xml:space="preserve">    国防动员</t>
  </si>
  <si>
    <t xml:space="preserve">      人民防空</t>
  </si>
  <si>
    <t xml:space="preserve">      民兵</t>
  </si>
  <si>
    <t xml:space="preserve">      其他国防动员支出</t>
  </si>
  <si>
    <t xml:space="preserve">    其他国防支出(款)</t>
  </si>
  <si>
    <t xml:space="preserve">      其他国防支出(项)</t>
  </si>
  <si>
    <t xml:space="preserve">  公共安全支出</t>
  </si>
  <si>
    <t xml:space="preserve">    武装警察</t>
  </si>
  <si>
    <t xml:space="preserve">      其他武装警察支出</t>
  </si>
  <si>
    <t xml:space="preserve">    公安</t>
  </si>
  <si>
    <t xml:space="preserve">      信息化建设</t>
  </si>
  <si>
    <t xml:space="preserve">      其他公安支出</t>
  </si>
  <si>
    <t xml:space="preserve">    检察</t>
  </si>
  <si>
    <t xml:space="preserve">      其他检察支出</t>
  </si>
  <si>
    <t xml:space="preserve">    法院</t>
  </si>
  <si>
    <t xml:space="preserve">      其他法院支出</t>
  </si>
  <si>
    <t xml:space="preserve">    司法</t>
  </si>
  <si>
    <t xml:space="preserve">      社区矫正</t>
  </si>
  <si>
    <t xml:space="preserve">      其他司法支出</t>
  </si>
  <si>
    <t xml:space="preserve">    其他公共安全支出(款)</t>
  </si>
  <si>
    <t xml:space="preserve">      其他公共安全支出(项)</t>
  </si>
  <si>
    <t xml:space="preserve">  教育支出</t>
  </si>
  <si>
    <t xml:space="preserve">    教育管理事务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</si>
  <si>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</si>
  <si>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</si>
  <si>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</si>
  <si>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</si>
  <si>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</si>
  <si>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其他普通教育支出</t>
  </si>
  <si>
    <t xml:space="preserve">    职业教育</t>
  </si>
  <si>
    <t xml:space="preserve">      中专职业教育</t>
  </si>
  <si>
    <t xml:space="preserve">    特殊教育</t>
  </si>
  <si>
    <t xml:space="preserve">      特殊学校教育</t>
  </si>
  <si>
    <t xml:space="preserve">       其他特殊教育支出</t>
  </si>
  <si>
    <t xml:space="preserve">    进修及培训</t>
  </si>
  <si>
    <t xml:space="preserve">      教师进修</t>
  </si>
  <si>
    <t xml:space="preserve">       干部教育</t>
  </si>
  <si>
    <t xml:space="preserve">       其他进修及培训</t>
  </si>
  <si>
    <t xml:space="preserve">    教育费附加安排的支出</t>
  </si>
  <si>
    <t xml:space="preserve">      农村中小学教学设施</t>
  </si>
  <si>
    <t xml:space="preserve">      城市中小学校舍建设</t>
  </si>
  <si>
    <t xml:space="preserve">      中等职业学校教学设施</t>
  </si>
  <si>
    <t xml:space="preserve">      其他教育费附加安排的支出</t>
  </si>
  <si>
    <t xml:space="preserve">    其他教育支出(款)</t>
  </si>
  <si>
    <t xml:space="preserve">      其他教育支出(项)</t>
  </si>
  <si>
    <t xml:space="preserve">  科学技术支出</t>
  </si>
  <si>
    <t xml:space="preserve">    科学技术管理事务</t>
  </si>
  <si>
    <t xml:space="preserve">       其他科学技术管理服务支出</t>
  </si>
  <si>
    <t xml:space="preserve">    技术研究与开发</t>
  </si>
  <si>
    <t xml:space="preserve">       其他技术研究与开发支出</t>
  </si>
  <si>
    <t xml:space="preserve">    科技条件与服务</t>
  </si>
  <si>
    <t xml:space="preserve">       其他科技条件与服务</t>
  </si>
  <si>
    <t xml:space="preserve">    科学技术普及</t>
  </si>
  <si>
    <t xml:space="preserve">      机构运行</t>
  </si>
  <si>
    <t xml:space="preserve">      其他科学技术普及支出</t>
  </si>
  <si>
    <t xml:space="preserve">    其他科学技术支出</t>
  </si>
  <si>
    <t xml:space="preserve">      其他科学技术支出</t>
  </si>
  <si>
    <t xml:space="preserve">  文化体育与传媒支出</t>
  </si>
  <si>
    <t xml:space="preserve">    文化和旅游</t>
  </si>
  <si>
    <t xml:space="preserve">      一般行政管理事务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</si>
  <si>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</si>
  <si>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</si>
  <si>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</si>
  <si>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</si>
  <si>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群众文化</t>
  </si>
  <si>
    <t xml:space="preserve">      文化创作与保护</t>
  </si>
  <si>
    <t xml:space="preserve">      其他文化支出</t>
  </si>
  <si>
    <t xml:space="preserve">    文物</t>
  </si>
  <si>
    <t xml:space="preserve">      文物保护</t>
  </si>
  <si>
    <t xml:space="preserve">      博物馆</t>
  </si>
  <si>
    <t xml:space="preserve">    体育</t>
  </si>
  <si>
    <t xml:space="preserve">      体育场馆</t>
  </si>
  <si>
    <t xml:space="preserve">      群众体育</t>
  </si>
  <si>
    <t xml:space="preserve">      其他体育支出</t>
  </si>
  <si>
    <t xml:space="preserve">    新闻出版电影</t>
  </si>
  <si>
    <t xml:space="preserve">      电影</t>
  </si>
  <si>
    <t xml:space="preserve">      其他新闻出版电影支出</t>
  </si>
  <si>
    <t xml:space="preserve">    广播电视</t>
  </si>
  <si>
    <t xml:space="preserve">      广播电视事务</t>
  </si>
  <si>
    <t xml:space="preserve">      其他广播电视支出</t>
  </si>
  <si>
    <t xml:space="preserve">    其他文化旅游体育与传媒支出(款)</t>
  </si>
  <si>
    <t xml:space="preserve">      文化产业发展专项支出</t>
  </si>
  <si>
    <t xml:space="preserve">      其他文化体育与传媒支出(项)</t>
  </si>
  <si>
    <t xml:space="preserve">  社会保障和就业支出</t>
  </si>
  <si>
    <t xml:space="preserve">    人力资源和社会保障管理事务</t>
  </si>
  <si>
    <t xml:space="preserve">      就业管理事务</t>
  </si>
  <si>
    <t xml:space="preserve">      社会保险经办机构</t>
  </si>
  <si>
    <t xml:space="preserve">      其他人力资源和社会保障管理事务支出</t>
  </si>
  <si>
    <t xml:space="preserve">    民政管理事务</t>
  </si>
  <si>
    <t xml:space="preserve">      其他民政管理事务支出</t>
  </si>
  <si>
    <t xml:space="preserve">    行政事业单位养老支出</t>
  </si>
  <si>
    <t xml:space="preserve">      行政单位离退休</t>
  </si>
  <si>
    <t xml:space="preserve">      事业单位离退休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</si>
  <si>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</si>
  <si>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</si>
  <si>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</si>
  <si>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其他行政事业单位养老支出</t>
  </si>
  <si>
    <t xml:space="preserve">    就业补助</t>
  </si>
  <si>
    <t xml:space="preserve">      公益性岗位补贴</t>
  </si>
  <si>
    <t xml:space="preserve">      求职创业补贴</t>
  </si>
  <si>
    <t xml:space="preserve">      其他就业补助支出</t>
  </si>
  <si>
    <t xml:space="preserve">    抚恤</t>
  </si>
  <si>
    <t xml:space="preserve">      死亡抚恤</t>
  </si>
  <si>
    <t xml:space="preserve">      优抚事业单位支出</t>
  </si>
  <si>
    <t xml:space="preserve">      义务兵优待</t>
  </si>
  <si>
    <t xml:space="preserve">      其他优抚支出</t>
  </si>
  <si>
    <t xml:space="preserve">    退役安置</t>
  </si>
  <si>
    <t xml:space="preserve">      退伍士兵安置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</si>
  <si>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</si>
  <si>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</si>
  <si>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</si>
  <si>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</si>
  <si>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</si>
  <si>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</si>
  <si>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</si>
  <si>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</si>
  <si>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</si>
  <si>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</si>
  <si>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残疾人就业和扶贫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</si>
  <si>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</si>
  <si>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</si>
  <si>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</si>
  <si>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</si>
  <si>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</si>
  <si>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</si>
  <si>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</si>
  <si>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</si>
  <si>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</si>
  <si>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</si>
  <si>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</si>
  <si>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</si>
  <si>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</si>
  <si>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</si>
  <si>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</si>
  <si>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</si>
  <si>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财政对其他社会保险基金的补助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</si>
  <si>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</si>
  <si>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</si>
  <si>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</si>
  <si>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</si>
  <si>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</si>
  <si>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</si>
  <si>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</si>
  <si>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其他社会保障和就业支出(款)</t>
  </si>
  <si>
    <t xml:space="preserve">      其他社会保障和就业支出(项)</t>
  </si>
  <si>
    <t xml:space="preserve">  卫生健康支出</t>
  </si>
  <si>
    <t xml:space="preserve">    卫生健康管理事务</t>
  </si>
  <si>
    <t xml:space="preserve">      其他卫生健康事务支出</t>
  </si>
  <si>
    <t xml:space="preserve">    公立医院</t>
  </si>
  <si>
    <t xml:space="preserve">      综合医院</t>
  </si>
  <si>
    <t xml:space="preserve">      中医(民族)医院</t>
  </si>
  <si>
    <t xml:space="preserve">      传染病医院</t>
  </si>
  <si>
    <t xml:space="preserve">      妇幼保健医院</t>
  </si>
  <si>
    <t xml:space="preserve">      其他公立医院支出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</si>
  <si>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</si>
  <si>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</si>
  <si>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</si>
  <si>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</si>
  <si>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</si>
  <si>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</si>
  <si>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</si>
  <si>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</si>
  <si>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</si>
  <si>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</si>
  <si>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</si>
  <si>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</si>
  <si>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</si>
  <si>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中医(民族医)药专项</t>
  </si>
  <si>
    <t xml:space="preserve">    计划生育事务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</si>
  <si>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</si>
  <si>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</si>
  <si>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</si>
  <si>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</si>
  <si>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</si>
  <si>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</si>
  <si>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</si>
  <si>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</si>
  <si>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</si>
  <si>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</si>
  <si>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</si>
  <si>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医疗救助</t>
  </si>
  <si>
    <t xml:space="preserve">      城乡医疗救助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</si>
  <si>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</si>
  <si>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</si>
  <si>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</si>
  <si>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医疗保障管理事务</t>
  </si>
  <si>
    <t xml:space="preserve">    老龄卫生健康事务</t>
  </si>
  <si>
    <t xml:space="preserve">      老龄卫生健康事务</t>
  </si>
  <si>
    <t xml:space="preserve">    其他卫生健康支出</t>
  </si>
  <si>
    <t xml:space="preserve">      其他卫生健康支出</t>
  </si>
  <si>
    <t xml:space="preserve">  节能环保支出</t>
  </si>
  <si>
    <t xml:space="preserve">    环境保护管理事务</t>
  </si>
  <si>
    <t xml:space="preserve">      环境保护法规、规划及标准</t>
  </si>
  <si>
    <t xml:space="preserve">      其他环境保护管理事务支出</t>
  </si>
  <si>
    <t xml:space="preserve">    环境监测与监察</t>
  </si>
  <si>
    <t xml:space="preserve">      建设项目环评审查与监督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</si>
  <si>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</si>
  <si>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</si>
  <si>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</si>
  <si>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</si>
  <si>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噪声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</si>
  <si>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</si>
  <si>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</si>
  <si>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</si>
  <si>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</si>
  <si>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其他自然生态保护支出</t>
  </si>
  <si>
    <t xml:space="preserve">    天然林保护</t>
  </si>
  <si>
    <t xml:space="preserve">      森林管护</t>
  </si>
  <si>
    <t xml:space="preserve">      停伐补助</t>
  </si>
  <si>
    <t xml:space="preserve">    能源节约利用(款)</t>
  </si>
  <si>
    <t xml:space="preserve">      能源节能利用(项)</t>
  </si>
  <si>
    <t xml:space="preserve">    污染减排</t>
  </si>
  <si>
    <t xml:space="preserve">       生态环境监测与信息</t>
  </si>
  <si>
    <t xml:space="preserve">       其他污染减排支出</t>
  </si>
  <si>
    <t xml:space="preserve">    其他节能环保支出(款)</t>
  </si>
  <si>
    <t xml:space="preserve">      其他节能环保支出(项)</t>
  </si>
  <si>
    <t xml:space="preserve">  城乡社区支出</t>
  </si>
  <si>
    <t xml:space="preserve">    城乡社区管理事务</t>
  </si>
  <si>
    <t xml:space="preserve">      城管执法</t>
  </si>
  <si>
    <t xml:space="preserve">      工程建设管理</t>
  </si>
  <si>
    <t xml:space="preserve">      住宅建设与房地产市场监管</t>
  </si>
  <si>
    <t xml:space="preserve">      其他城乡社区管理事务支出</t>
  </si>
  <si>
    <t xml:space="preserve">    城乡社区规划与管理(款)</t>
  </si>
  <si>
    <t xml:space="preserve">      城乡社区规划与管理(项)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</si>
  <si>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</si>
  <si>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</si>
  <si>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</si>
  <si>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城乡社区环境卫生(款)</t>
  </si>
  <si>
    <t xml:space="preserve">      城乡社区环境卫生(项)</t>
  </si>
  <si>
    <t xml:space="preserve">    建设市场管理与监督(款)</t>
  </si>
  <si>
    <t xml:space="preserve">      建设市场管理与监督(项)</t>
  </si>
  <si>
    <t xml:space="preserve">    其他城乡社区支出(款)</t>
  </si>
  <si>
    <t xml:space="preserve">      其他城乡社区支出(项)</t>
  </si>
  <si>
    <t xml:space="preserve">  农林水支出</t>
  </si>
  <si>
    <t xml:space="preserve">    农业农村</t>
  </si>
  <si>
    <t xml:space="preserve">      科技转化与推广服务</t>
  </si>
  <si>
    <t xml:space="preserve">      病虫害控制</t>
  </si>
  <si>
    <t xml:space="preserve">      农产品质量安全</t>
  </si>
  <si>
    <t xml:space="preserve">      防灾救灾</t>
  </si>
  <si>
    <t xml:space="preserve">      农业生产发展</t>
  </si>
  <si>
    <t xml:space="preserve">      农业资源保护修复与利用</t>
  </si>
  <si>
    <t xml:space="preserve">      农村合作经济</t>
  </si>
  <si>
    <t xml:space="preserve">      农产品加工与促销</t>
  </si>
  <si>
    <t xml:space="preserve">      成品油价格改革对渔业的补贴</t>
  </si>
  <si>
    <t xml:space="preserve">      农田建设</t>
  </si>
  <si>
    <t xml:space="preserve">      其他农业农村支出</t>
  </si>
  <si>
    <t xml:space="preserve">    林业和草原</t>
  </si>
  <si>
    <t xml:space="preserve">      事业机构</t>
  </si>
  <si>
    <t xml:space="preserve">      森林资源培育</t>
  </si>
  <si>
    <t xml:space="preserve">      技术推广与转化</t>
  </si>
  <si>
    <t xml:space="preserve">      森林资源管理</t>
  </si>
  <si>
    <t xml:space="preserve">      森林资源监测</t>
  </si>
  <si>
    <t xml:space="preserve">      森林生态效益补偿</t>
  </si>
  <si>
    <t xml:space="preserve">      自然保护区等管理</t>
  </si>
  <si>
    <t xml:space="preserve">      动植物保护</t>
  </si>
  <si>
    <t xml:space="preserve">      湿地保护</t>
  </si>
  <si>
    <t xml:space="preserve">      产业化管理</t>
  </si>
  <si>
    <t xml:space="preserve">      贷款贴息</t>
  </si>
  <si>
    <t xml:space="preserve">      林业草原防灾减灾</t>
  </si>
  <si>
    <t xml:space="preserve">      其他林业支出</t>
  </si>
  <si>
    <t xml:space="preserve">    水利</t>
  </si>
  <si>
    <t xml:space="preserve">      水利工程建设</t>
  </si>
  <si>
    <t xml:space="preserve">      水利工程运行与维护</t>
  </si>
  <si>
    <t xml:space="preserve">      水利执法监督</t>
  </si>
  <si>
    <t xml:space="preserve">      水土保持</t>
  </si>
  <si>
    <t xml:space="preserve">      水资源节约管理与保护</t>
  </si>
  <si>
    <t xml:space="preserve">      防汛</t>
  </si>
  <si>
    <t xml:space="preserve">      农村水利</t>
  </si>
  <si>
    <t xml:space="preserve">      大中型水库移民后期扶持专项支出</t>
  </si>
  <si>
    <t xml:space="preserve">      水利安全监督</t>
  </si>
  <si>
    <t xml:space="preserve">      农村人畜饮水</t>
  </si>
  <si>
    <t xml:space="preserve">      其他水利支出</t>
  </si>
  <si>
    <t xml:space="preserve">   巩固脱贫衔接乡村振兴</t>
  </si>
  <si>
    <t xml:space="preserve">      农村基础设施建设</t>
  </si>
  <si>
    <t xml:space="preserve">      其他扶贫支出</t>
  </si>
  <si>
    <t xml:space="preserve">    农村综合改革</t>
  </si>
  <si>
    <t xml:space="preserve">      对村级公益事业建设的补助</t>
  </si>
  <si>
    <t xml:space="preserve">      对村民委员会和村党支部的补助</t>
  </si>
  <si>
    <t xml:space="preserve">      其他农村综合改革支出</t>
  </si>
  <si>
    <t xml:space="preserve">    普惠金融发展支出</t>
  </si>
  <si>
    <t xml:space="preserve">      农业保险保费补贴</t>
  </si>
  <si>
    <t xml:space="preserve">      创业担保贷款贴息及奖补</t>
  </si>
  <si>
    <t xml:space="preserve">      其他普惠金融发展支出</t>
  </si>
  <si>
    <t xml:space="preserve">    其他农林水事务支出(款)</t>
  </si>
  <si>
    <t xml:space="preserve">      其他农林水事务支出(项)</t>
  </si>
  <si>
    <t xml:space="preserve">  交通运输支出</t>
  </si>
  <si>
    <t xml:space="preserve">    公路水路运输</t>
  </si>
  <si>
    <t xml:space="preserve">      公路建设</t>
  </si>
  <si>
    <t xml:space="preserve">      公路养护</t>
  </si>
  <si>
    <t xml:space="preserve">      其他公路水路运输支出</t>
  </si>
  <si>
    <t xml:space="preserve">    成品油价格改革对交通运输的补贴</t>
  </si>
  <si>
    <t xml:space="preserve">      对城市公交的补贴</t>
  </si>
  <si>
    <t xml:space="preserve">      成品油价格改革补贴其他支出</t>
  </si>
  <si>
    <t xml:space="preserve">    车辆购置税支出</t>
  </si>
  <si>
    <t xml:space="preserve">      车辆购置税用于公路等基础设施建设支出</t>
  </si>
  <si>
    <t xml:space="preserve">      车辆购置税其他支出</t>
  </si>
  <si>
    <t xml:space="preserve">    其他交通运输支出(款)</t>
  </si>
  <si>
    <t xml:space="preserve">      公共交通运营补助</t>
  </si>
  <si>
    <t xml:space="preserve">      其他交通运输支出(项)</t>
  </si>
  <si>
    <t xml:space="preserve">  资源勘探信息等支出</t>
  </si>
  <si>
    <t xml:space="preserve">    资源勘探开发</t>
  </si>
  <si>
    <t xml:space="preserve">      其他资源勘探业支出</t>
  </si>
  <si>
    <t xml:space="preserve">    工业和信息产业监管</t>
  </si>
  <si>
    <t xml:space="preserve">      其他工业和信息产业监管支出</t>
  </si>
  <si>
    <t xml:space="preserve">    国有资产监管</t>
  </si>
  <si>
    <t xml:space="preserve">      其他国有资产监管支出</t>
  </si>
  <si>
    <t xml:space="preserve">    支持中小企业发展和管理支出</t>
  </si>
  <si>
    <t xml:space="preserve">      其他支持中小企业发展和管理支出</t>
  </si>
  <si>
    <t xml:space="preserve">    其他资源勘探工业信息等支出</t>
  </si>
  <si>
    <t xml:space="preserve">      其他资源勘探工业信息等支出</t>
  </si>
  <si>
    <t xml:space="preserve">  商业服务业等支出</t>
  </si>
  <si>
    <t xml:space="preserve">    商业流通事务</t>
  </si>
  <si>
    <t xml:space="preserve">      其他商业流通事务支出</t>
  </si>
  <si>
    <t xml:space="preserve">    涉外发展服务支出</t>
  </si>
  <si>
    <t xml:space="preserve">      其他涉外发展服务支出</t>
  </si>
  <si>
    <t xml:space="preserve">    其他商业服务业等支出</t>
  </si>
  <si>
    <t xml:space="preserve">      其他商业服务业等支出</t>
  </si>
  <si>
    <t xml:space="preserve">  金融支出</t>
  </si>
  <si>
    <t xml:space="preserve">    金融部门行政支出</t>
  </si>
  <si>
    <t xml:space="preserve">      金融部门其他行政支出</t>
  </si>
  <si>
    <t xml:space="preserve">    金融部门监管支出</t>
  </si>
  <si>
    <t xml:space="preserve">      金融部门其他监管支出</t>
  </si>
  <si>
    <t xml:space="preserve">    金融发展支出</t>
  </si>
  <si>
    <t xml:space="preserve">      其他金融发展支出</t>
  </si>
  <si>
    <t xml:space="preserve">    其他金融支出</t>
  </si>
  <si>
    <t xml:space="preserve">      其他金融支出</t>
  </si>
  <si>
    <t xml:space="preserve">  自然资源海洋气象等支出</t>
  </si>
  <si>
    <t xml:space="preserve">    自然资源事务</t>
  </si>
  <si>
    <t xml:space="preserve">      自然资源利用与保护</t>
  </si>
  <si>
    <t xml:space="preserve">      地质勘查与矿产资源管理</t>
  </si>
  <si>
    <t xml:space="preserve">      地质矿产资源与环境调查</t>
  </si>
  <si>
    <t xml:space="preserve">      其他自然资源事务支出</t>
  </si>
  <si>
    <t xml:space="preserve">    气象事务</t>
  </si>
  <si>
    <t xml:space="preserve">      其他气象事务支出</t>
  </si>
  <si>
    <t xml:space="preserve">    其他自然资源海洋气象等支出</t>
  </si>
  <si>
    <t xml:space="preserve">      其他自然资源海洋气象等支出</t>
  </si>
  <si>
    <t xml:space="preserve">  住房保障支出</t>
  </si>
  <si>
    <t xml:space="preserve">    保障性安居工程支出</t>
  </si>
  <si>
    <t xml:space="preserve">      农村危房改造</t>
  </si>
  <si>
    <t xml:space="preserve">      公共租赁住房</t>
  </si>
  <si>
    <t xml:space="preserve">      保障性住房租金补贴</t>
  </si>
  <si>
    <t xml:space="preserve">      老旧小区改造</t>
  </si>
  <si>
    <t xml:space="preserve">      其他保障性安居工程支出</t>
  </si>
  <si>
    <t xml:space="preserve">    住房改革支出</t>
  </si>
  <si>
    <t xml:space="preserve">      住房公积金</t>
  </si>
  <si>
    <t xml:space="preserve">    城乡社区住宅</t>
  </si>
  <si>
    <t xml:space="preserve">      其他城乡社区住宅支出</t>
  </si>
  <si>
    <t xml:space="preserve">  粮油物资储备支出</t>
  </si>
  <si>
    <t xml:space="preserve">    粮油事务</t>
  </si>
  <si>
    <t xml:space="preserve">  灾害防治及应急管理支出</t>
  </si>
  <si>
    <t xml:space="preserve">    应急管理事务</t>
  </si>
  <si>
    <t xml:space="preserve">      安全监管</t>
  </si>
  <si>
    <t xml:space="preserve">      应急救援</t>
  </si>
  <si>
    <t xml:space="preserve">      其他应急管理支出</t>
  </si>
  <si>
    <t xml:space="preserve">    消防救援事务</t>
  </si>
  <si>
    <t xml:space="preserve">      消防应急救援</t>
  </si>
  <si>
    <t xml:space="preserve">      其他消防救援事务支出</t>
  </si>
  <si>
    <t xml:space="preserve">    地震事务</t>
  </si>
  <si>
    <t xml:space="preserve">      其他地震事务支出</t>
  </si>
  <si>
    <t xml:space="preserve">    自然灾害防治</t>
  </si>
  <si>
    <t xml:space="preserve">      地质灾害防治</t>
  </si>
  <si>
    <t xml:space="preserve">    自然灾害救灾及恢复重建支出</t>
  </si>
  <si>
    <t xml:space="preserve">      自然灾害救灾补助</t>
  </si>
  <si>
    <t xml:space="preserve">      自然灾害灾后重建补助</t>
  </si>
  <si>
    <t xml:space="preserve">      其他自然灾害救灾及恢复重建支出</t>
  </si>
  <si>
    <t xml:space="preserve">    其他灾害防治及应急管理支出</t>
  </si>
  <si>
    <t xml:space="preserve">  预备费</t>
  </si>
  <si>
    <t xml:space="preserve">  其他支出(类)</t>
  </si>
  <si>
    <t xml:space="preserve">    其他支出(款)</t>
  </si>
  <si>
    <t xml:space="preserve">      其他支出(项)</t>
  </si>
  <si>
    <t xml:space="preserve">  债务付息支出</t>
  </si>
  <si>
    <t xml:space="preserve">    地方政府一般债务付息支出</t>
  </si>
  <si>
    <t xml:space="preserve">      地方政府一般债券付息支出</t>
  </si>
  <si>
    <t xml:space="preserve">  债务发行费用支出</t>
  </si>
  <si>
    <t xml:space="preserve">    地方政府一般债务发行费用支出</t>
  </si>
  <si>
    <t>一般公共预算支出合计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</si>
</sst>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%"/>
  </numFmts>
  <fonts count="29">
    <font>
      <sz val="12"/>
      <name val="宋体"/>
      <charset val="134"/>
    </font>
    <font>
      <sz val="10"/>
      <name val="宋体"/>
      <charset val="134"/>
    </font>
    <font>
      <b/>
      <sz val="18"/>
      <name val="黑体"/>
      <family val="3"/>
      <charset val="134"/>
    </font>
    <font>
      <sz val="11"/>
      <name val="宋体"/>
      <charset val="134"/>
    </font>
    <font>
      <sz val="11"/>
      <name val="黑体"/>
      <family val="3"/>
      <charset val="134"/>
    </font>
    <font>
      <sz val="10"/>
      <name val="黑体"/>
      <family val="3"/>
      <charset val="134"/>
    </font>
    <font>
      <b/>
      <sz val="10"/>
      <name val="宋体"/>
      <charset val="134"/>
    </font>
    <font>
      <sz val="11"/>
      <name val="Times New Roman"/>
      <family val="1"/>
      <charset val="0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9" borderId="8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2" borderId="0" xfId="0" applyFill="1">
      <alignment vertical="center"/>
    </xf>
    <xf numFmtId="176" fontId="2" fillId="2" borderId="0" xfId="0" applyNumberFormat="1" applyFont="1" applyFill="1" applyBorder="1" applyAlignment="1">
      <alignment horizontal="center" vertical="center"/>
    </xf>
    <xf numFmtId="31" fontId="1" fillId="0" borderId="0" xfId="0" applyNumberFormat="1" applyFont="1" applyFill="1" applyAlignment="1">
      <alignment horizontal="left"/>
    </xf>
    <xf numFmtId="31" fontId="1" fillId="3" borderId="0" xfId="0" applyNumberFormat="1" applyFont="1" applyFill="1" applyAlignment="1">
      <alignment horizontal="left"/>
    </xf>
    <xf numFmtId="31" fontId="3" fillId="0" borderId="0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 wrapText="1"/>
    </xf>
    <xf numFmtId="1" fontId="5" fillId="2" borderId="5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left" vertical="center"/>
    </xf>
    <xf numFmtId="4" fontId="7" fillId="3" borderId="1" xfId="0" applyNumberFormat="1" applyFont="1" applyFill="1" applyBorder="1" applyAlignment="1" applyProtection="1">
      <alignment horizontal="center" vertical="center"/>
    </xf>
    <xf numFmtId="177" fontId="7" fillId="2" borderId="1" xfId="11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 applyProtection="1">
      <alignment horizontal="left" vertical="center"/>
    </xf>
    <xf numFmtId="0" fontId="8" fillId="2" borderId="1" xfId="0" applyFont="1" applyFill="1" applyBorder="1">
      <alignment vertical="center"/>
    </xf>
    <xf numFmtId="0" fontId="1" fillId="0" borderId="2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/>
    </xf>
    <xf numFmtId="0" fontId="6" fillId="0" borderId="2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0" fontId="7" fillId="3" borderId="0" xfId="0" applyFont="1" applyFill="1" applyAlignment="1">
      <alignment horizontal="center" vertical="center"/>
    </xf>
    <xf numFmtId="0" fontId="1" fillId="3" borderId="2" xfId="0" applyNumberFormat="1" applyFont="1" applyFill="1" applyBorder="1" applyAlignment="1" applyProtection="1">
      <alignment horizontal="left" vertical="center"/>
    </xf>
    <xf numFmtId="4" fontId="7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1407;E&#30424;\&#39044;&#20915;&#31639;&#25991;&#20214;\2014&#24180;&#39044;&#31639;\&#36130;&#25919;&#25910;&#25903;&#24635;&#39044;&#31639;\&#65288;&#20840;&#21439;&#65289;2014&#24180;&#36130;&#25919;&#25910;&#25903;&#24635;&#39044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财政收入(分部门1.8)"/>
      <sheetName val="财政收入(2013年按12.7亿，税比85%) (1.8)"/>
      <sheetName val="财政收入(2013年按12.7亿，税比85%)12.23"/>
      <sheetName val="财政收入(2013年按12.7亿，税比85%) (12.20)"/>
      <sheetName val="财政收入(2013年按12.7亿)"/>
      <sheetName val="财政收入(2013年按12.26亿)"/>
      <sheetName val="收入"/>
      <sheetName val="10.25预计"/>
      <sheetName val="财力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7"/>
  <sheetViews>
    <sheetView tabSelected="1" workbookViewId="0">
      <selection activeCell="A1" sqref="A1:F1"/>
    </sheetView>
  </sheetViews>
  <sheetFormatPr defaultColWidth="9" defaultRowHeight="14.25" outlineLevelCol="5"/>
  <cols>
    <col min="1" max="1" width="31.25" style="3" customWidth="1"/>
    <col min="2" max="2" width="15.25" style="3"/>
    <col min="3" max="3" width="10.125" style="4"/>
    <col min="4" max="4" width="10.75" style="3" customWidth="1"/>
    <col min="5" max="5" width="9.625" style="3"/>
    <col min="6" max="6" width="11.25" style="3" customWidth="1"/>
    <col min="7" max="16384" width="9" style="5"/>
  </cols>
  <sheetData>
    <row r="1" ht="39.75" customHeight="1" spans="1:6">
      <c r="A1" s="6" t="s">
        <v>0</v>
      </c>
      <c r="B1" s="6"/>
      <c r="C1" s="6"/>
      <c r="D1" s="6"/>
      <c r="E1" s="6"/>
      <c r="F1" s="6"/>
    </row>
    <row r="2" s="1" customFormat="1" customHeight="1" spans="1:6">
      <c r="A2" s="7"/>
      <c r="B2" s="7"/>
      <c r="C2" s="8"/>
      <c r="D2" s="7"/>
      <c r="E2" s="9" t="s">
        <v>1</v>
      </c>
      <c r="F2" s="9"/>
    </row>
    <row r="3" ht="19.7" customHeight="1" spans="1:6">
      <c r="A3" s="10" t="s">
        <v>2</v>
      </c>
      <c r="B3" s="10" t="s">
        <v>3</v>
      </c>
      <c r="C3" s="11" t="s">
        <v>4</v>
      </c>
      <c r="D3" s="12"/>
      <c r="E3" s="13"/>
      <c r="F3" s="14" t="s">
        <v>5</v>
      </c>
    </row>
    <row r="4" ht="29.45" customHeight="1" spans="1:6">
      <c r="A4" s="10"/>
      <c r="B4" s="10"/>
      <c r="C4" s="15" t="s">
        <v>6</v>
      </c>
      <c r="D4" s="15" t="s">
        <v>7</v>
      </c>
      <c r="E4" s="15" t="s">
        <v>8</v>
      </c>
      <c r="F4" s="16"/>
    </row>
    <row r="5" ht="19.7" customHeight="1" spans="1:6">
      <c r="A5" s="17" t="s">
        <v>9</v>
      </c>
      <c r="B5" s="18">
        <f>B6+B10+B14+B22+B27+B30+B34+B36+B40+B43+B46+B50+B53+B56+B58+B60+B63+B67+B70+B73+B78+B82+B85+B92</f>
        <v>38166</v>
      </c>
      <c r="C5" s="18">
        <v>39001</v>
      </c>
      <c r="D5" s="18">
        <v>38265</v>
      </c>
      <c r="E5" s="19">
        <f t="shared" ref="E5:E8" si="0">D5/C5*100%</f>
        <v>0.981128689007974</v>
      </c>
      <c r="F5" s="19">
        <f t="shared" ref="F5:F7" si="1">(D5/B5-1)*100%</f>
        <v>0.00259393177173406</v>
      </c>
    </row>
    <row r="6" ht="19.7" customHeight="1" spans="1:6">
      <c r="A6" s="17" t="s">
        <v>10</v>
      </c>
      <c r="B6" s="18">
        <v>979</v>
      </c>
      <c r="C6" s="18">
        <v>850</v>
      </c>
      <c r="D6" s="18">
        <v>1252</v>
      </c>
      <c r="E6" s="19">
        <f t="shared" si="0"/>
        <v>1.47294117647059</v>
      </c>
      <c r="F6" s="19">
        <f t="shared" si="1"/>
        <v>0.278855975485189</v>
      </c>
    </row>
    <row r="7" ht="19.7" customHeight="1" spans="1:6">
      <c r="A7" s="20" t="s">
        <v>11</v>
      </c>
      <c r="B7" s="18">
        <v>399</v>
      </c>
      <c r="C7" s="18">
        <v>650</v>
      </c>
      <c r="D7" s="18">
        <v>760</v>
      </c>
      <c r="E7" s="19">
        <f t="shared" si="0"/>
        <v>1.16923076923077</v>
      </c>
      <c r="F7" s="19">
        <f t="shared" si="1"/>
        <v>0.904761904761905</v>
      </c>
    </row>
    <row r="8" ht="19.7" customHeight="1" spans="1:6">
      <c r="A8" s="20" t="s">
        <v>12</v>
      </c>
      <c r="B8" s="18"/>
      <c r="C8" s="18">
        <v>200</v>
      </c>
      <c r="D8" s="18">
        <v>30</v>
      </c>
      <c r="E8" s="19">
        <f t="shared" si="0"/>
        <v>0.15</v>
      </c>
      <c r="F8" s="19"/>
    </row>
    <row r="9" customFormat="1" ht="19.7" customHeight="1" spans="1:6">
      <c r="A9" s="21" t="s">
        <v>13</v>
      </c>
      <c r="B9" s="18">
        <v>580</v>
      </c>
      <c r="C9" s="18"/>
      <c r="D9" s="18">
        <v>462</v>
      </c>
      <c r="E9" s="19"/>
      <c r="F9" s="19">
        <f t="shared" ref="F9:F11" si="2">(D9/B9-1)*100%</f>
        <v>-0.203448275862069</v>
      </c>
    </row>
    <row r="10" s="2" customFormat="1" ht="19.7" customHeight="1" spans="1:6">
      <c r="A10" s="17" t="s">
        <v>14</v>
      </c>
      <c r="B10" s="18">
        <v>562</v>
      </c>
      <c r="C10" s="18">
        <v>600</v>
      </c>
      <c r="D10" s="18">
        <v>737</v>
      </c>
      <c r="E10" s="19">
        <f t="shared" ref="E10:E16" si="3">D10/C10*100%</f>
        <v>1.22833333333333</v>
      </c>
      <c r="F10" s="19">
        <f t="shared" si="2"/>
        <v>0.311387900355872</v>
      </c>
    </row>
    <row r="11" s="2" customFormat="1" ht="19.7" customHeight="1" spans="1:6">
      <c r="A11" s="20" t="s">
        <v>11</v>
      </c>
      <c r="B11" s="18">
        <v>278</v>
      </c>
      <c r="C11" s="18">
        <v>600</v>
      </c>
      <c r="D11" s="18">
        <v>350</v>
      </c>
      <c r="E11" s="19">
        <f t="shared" si="3"/>
        <v>0.583333333333333</v>
      </c>
      <c r="F11" s="19">
        <f t="shared" si="2"/>
        <v>0.258992805755396</v>
      </c>
    </row>
    <row r="12" s="2" customFormat="1" ht="19.7" customHeight="1" spans="1:6">
      <c r="A12" s="20" t="s">
        <v>15</v>
      </c>
      <c r="B12" s="18">
        <v>60</v>
      </c>
      <c r="C12" s="18"/>
      <c r="D12" s="18"/>
      <c r="E12" s="19"/>
      <c r="F12" s="19"/>
    </row>
    <row r="13" s="2" customFormat="1" ht="19.7" customHeight="1" spans="1:6">
      <c r="A13" s="22" t="s">
        <v>16</v>
      </c>
      <c r="B13" s="18">
        <v>224</v>
      </c>
      <c r="C13" s="18"/>
      <c r="D13" s="18">
        <v>387</v>
      </c>
      <c r="E13" s="19"/>
      <c r="F13" s="19">
        <f t="shared" ref="F13:F16" si="4">(D13/B13-1)*100%</f>
        <v>0.727678571428571</v>
      </c>
    </row>
    <row r="14" s="2" customFormat="1" ht="19.7" customHeight="1" spans="1:6">
      <c r="A14" s="17" t="s">
        <v>17</v>
      </c>
      <c r="B14" s="18">
        <v>17061</v>
      </c>
      <c r="C14" s="18">
        <v>17200</v>
      </c>
      <c r="D14" s="18">
        <v>23451</v>
      </c>
      <c r="E14" s="19">
        <f t="shared" si="3"/>
        <v>1.36343023255814</v>
      </c>
      <c r="F14" s="19">
        <f t="shared" si="4"/>
        <v>0.374538420960084</v>
      </c>
    </row>
    <row r="15" ht="19.7" customHeight="1" spans="1:6">
      <c r="A15" s="20" t="s">
        <v>11</v>
      </c>
      <c r="B15" s="18">
        <v>12489</v>
      </c>
      <c r="C15" s="18">
        <v>12000</v>
      </c>
      <c r="D15" s="18">
        <v>16596</v>
      </c>
      <c r="E15" s="19">
        <f t="shared" si="3"/>
        <v>1.383</v>
      </c>
      <c r="F15" s="19">
        <f t="shared" si="4"/>
        <v>0.328849387460966</v>
      </c>
    </row>
    <row r="16" ht="19.7" customHeight="1" spans="1:6">
      <c r="A16" s="20" t="s">
        <v>15</v>
      </c>
      <c r="B16" s="18">
        <v>1746</v>
      </c>
      <c r="C16" s="18">
        <v>2200</v>
      </c>
      <c r="D16" s="18">
        <v>3366</v>
      </c>
      <c r="E16" s="19">
        <f t="shared" si="3"/>
        <v>1.53</v>
      </c>
      <c r="F16" s="19">
        <f t="shared" si="4"/>
        <v>0.927835051546392</v>
      </c>
    </row>
    <row r="17" ht="19.7" customHeight="1" spans="1:6">
      <c r="A17" s="20" t="s">
        <v>18</v>
      </c>
      <c r="B17" s="18"/>
      <c r="C17" s="18">
        <v>500</v>
      </c>
      <c r="D17" s="18">
        <v>152</v>
      </c>
      <c r="E17" s="19"/>
      <c r="F17" s="19"/>
    </row>
    <row r="18" ht="19.7" customHeight="1" spans="1:6">
      <c r="A18" s="20" t="s">
        <v>19</v>
      </c>
      <c r="B18" s="18">
        <v>787</v>
      </c>
      <c r="C18" s="18">
        <v>600</v>
      </c>
      <c r="D18" s="18">
        <v>1360</v>
      </c>
      <c r="E18" s="19">
        <f t="shared" ref="E18:E23" si="5">D18/C18*100%</f>
        <v>2.26666666666667</v>
      </c>
      <c r="F18" s="19">
        <f t="shared" ref="F18:F23" si="6">(D18/B18-1)*100%</f>
        <v>0.728081321473952</v>
      </c>
    </row>
    <row r="19" ht="19.7" customHeight="1" spans="1:6">
      <c r="A19" s="20" t="s">
        <v>20</v>
      </c>
      <c r="B19" s="18">
        <v>525</v>
      </c>
      <c r="C19" s="18">
        <v>700</v>
      </c>
      <c r="D19" s="18">
        <v>585</v>
      </c>
      <c r="E19" s="19">
        <f t="shared" si="5"/>
        <v>0.835714285714286</v>
      </c>
      <c r="F19" s="19">
        <f t="shared" si="6"/>
        <v>0.114285714285714</v>
      </c>
    </row>
    <row r="20" ht="19.7" customHeight="1" spans="1:6">
      <c r="A20" s="20" t="s">
        <v>21</v>
      </c>
      <c r="B20" s="18">
        <v>532</v>
      </c>
      <c r="C20" s="18">
        <v>200</v>
      </c>
      <c r="D20" s="18">
        <v>916</v>
      </c>
      <c r="E20" s="19">
        <f t="shared" si="5"/>
        <v>4.58</v>
      </c>
      <c r="F20" s="19">
        <f t="shared" si="6"/>
        <v>0.721804511278195</v>
      </c>
    </row>
    <row r="21" ht="19.7" customHeight="1" spans="1:6">
      <c r="A21" s="20" t="s">
        <v>22</v>
      </c>
      <c r="B21" s="18">
        <v>982</v>
      </c>
      <c r="C21" s="18">
        <v>1000</v>
      </c>
      <c r="D21" s="18">
        <v>476</v>
      </c>
      <c r="E21" s="19">
        <f t="shared" si="5"/>
        <v>0.476</v>
      </c>
      <c r="F21" s="19">
        <f t="shared" si="6"/>
        <v>-0.515274949083503</v>
      </c>
    </row>
    <row r="22" ht="19.7" customHeight="1" spans="1:6">
      <c r="A22" s="17" t="s">
        <v>23</v>
      </c>
      <c r="B22" s="18">
        <v>2937</v>
      </c>
      <c r="C22" s="18">
        <v>1380</v>
      </c>
      <c r="D22" s="18">
        <v>718</v>
      </c>
      <c r="E22" s="19">
        <f t="shared" si="5"/>
        <v>0.520289855072464</v>
      </c>
      <c r="F22" s="19">
        <f t="shared" si="6"/>
        <v>-0.755532856656452</v>
      </c>
    </row>
    <row r="23" ht="19.7" customHeight="1" spans="1:6">
      <c r="A23" s="20" t="s">
        <v>11</v>
      </c>
      <c r="B23" s="18">
        <v>861</v>
      </c>
      <c r="C23" s="18">
        <v>500</v>
      </c>
      <c r="D23" s="18">
        <v>440</v>
      </c>
      <c r="E23" s="19">
        <f t="shared" si="5"/>
        <v>0.88</v>
      </c>
      <c r="F23" s="19">
        <f t="shared" si="6"/>
        <v>-0.488966318234611</v>
      </c>
    </row>
    <row r="24" ht="19.7" customHeight="1" spans="1:6">
      <c r="A24" s="20" t="s">
        <v>24</v>
      </c>
      <c r="B24" s="18">
        <v>2</v>
      </c>
      <c r="C24" s="18"/>
      <c r="D24" s="18">
        <v>3</v>
      </c>
      <c r="E24" s="19"/>
      <c r="F24" s="19"/>
    </row>
    <row r="25" ht="19.7" customHeight="1" spans="1:6">
      <c r="A25" s="20" t="s">
        <v>21</v>
      </c>
      <c r="B25" s="18">
        <v>161</v>
      </c>
      <c r="C25" s="18">
        <v>80</v>
      </c>
      <c r="D25" s="18">
        <v>164</v>
      </c>
      <c r="E25" s="19">
        <f t="shared" ref="E25:E28" si="7">D25/C25*100%</f>
        <v>2.05</v>
      </c>
      <c r="F25" s="19">
        <f t="shared" ref="F25:F33" si="8">(D25/B25-1)*100%</f>
        <v>0.0186335403726707</v>
      </c>
    </row>
    <row r="26" ht="19.7" customHeight="1" spans="1:6">
      <c r="A26" s="20" t="s">
        <v>25</v>
      </c>
      <c r="B26" s="18">
        <v>1913</v>
      </c>
      <c r="C26" s="18">
        <v>800</v>
      </c>
      <c r="D26" s="18">
        <v>111</v>
      </c>
      <c r="E26" s="19">
        <f t="shared" si="7"/>
        <v>0.13875</v>
      </c>
      <c r="F26" s="19">
        <f t="shared" si="8"/>
        <v>-0.941975953998955</v>
      </c>
    </row>
    <row r="27" ht="19.7" customHeight="1" spans="1:6">
      <c r="A27" s="17" t="s">
        <v>26</v>
      </c>
      <c r="B27" s="18">
        <v>769</v>
      </c>
      <c r="C27" s="18">
        <v>300</v>
      </c>
      <c r="D27" s="18">
        <v>268</v>
      </c>
      <c r="E27" s="19">
        <f t="shared" si="7"/>
        <v>0.893333333333333</v>
      </c>
      <c r="F27" s="19">
        <f t="shared" si="8"/>
        <v>-0.65149544863459</v>
      </c>
    </row>
    <row r="28" ht="19.7" customHeight="1" spans="1:6">
      <c r="A28" s="20" t="s">
        <v>11</v>
      </c>
      <c r="B28" s="18">
        <v>118</v>
      </c>
      <c r="C28" s="18">
        <v>300</v>
      </c>
      <c r="D28" s="18">
        <v>142</v>
      </c>
      <c r="E28" s="19">
        <f t="shared" si="7"/>
        <v>0.473333333333333</v>
      </c>
      <c r="F28" s="19">
        <f t="shared" si="8"/>
        <v>0.203389830508474</v>
      </c>
    </row>
    <row r="29" ht="19.7" customHeight="1" spans="1:6">
      <c r="A29" s="21" t="s">
        <v>27</v>
      </c>
      <c r="B29" s="18">
        <v>651</v>
      </c>
      <c r="C29" s="18"/>
      <c r="D29" s="18">
        <v>126</v>
      </c>
      <c r="E29" s="19"/>
      <c r="F29" s="19">
        <f t="shared" si="8"/>
        <v>-0.806451612903226</v>
      </c>
    </row>
    <row r="30" ht="19.7" customHeight="1" spans="1:6">
      <c r="A30" s="17" t="s">
        <v>28</v>
      </c>
      <c r="B30" s="18">
        <v>2361</v>
      </c>
      <c r="C30" s="18">
        <v>2700</v>
      </c>
      <c r="D30" s="18">
        <v>1298</v>
      </c>
      <c r="E30" s="19">
        <f t="shared" ref="E30:E37" si="9">D30/C30*100%</f>
        <v>0.480740740740741</v>
      </c>
      <c r="F30" s="19">
        <f t="shared" si="8"/>
        <v>-0.450232952138924</v>
      </c>
    </row>
    <row r="31" ht="19.7" customHeight="1" spans="1:6">
      <c r="A31" s="20" t="s">
        <v>11</v>
      </c>
      <c r="B31" s="18">
        <v>1008</v>
      </c>
      <c r="C31" s="18">
        <v>1900</v>
      </c>
      <c r="D31" s="18">
        <v>804</v>
      </c>
      <c r="E31" s="19">
        <f t="shared" si="9"/>
        <v>0.423157894736842</v>
      </c>
      <c r="F31" s="19">
        <f t="shared" si="8"/>
        <v>-0.202380952380952</v>
      </c>
    </row>
    <row r="32" ht="19.7" customHeight="1" spans="1:6">
      <c r="A32" s="20" t="s">
        <v>21</v>
      </c>
      <c r="B32" s="18">
        <v>152</v>
      </c>
      <c r="C32" s="18">
        <v>200</v>
      </c>
      <c r="D32" s="18">
        <v>137</v>
      </c>
      <c r="E32" s="19">
        <f t="shared" si="9"/>
        <v>0.685</v>
      </c>
      <c r="F32" s="19">
        <f t="shared" si="8"/>
        <v>-0.0986842105263158</v>
      </c>
    </row>
    <row r="33" ht="19.7" customHeight="1" spans="1:6">
      <c r="A33" s="20" t="s">
        <v>29</v>
      </c>
      <c r="B33" s="18">
        <v>1201</v>
      </c>
      <c r="C33" s="18">
        <v>600</v>
      </c>
      <c r="D33" s="18">
        <v>357</v>
      </c>
      <c r="E33" s="19">
        <f t="shared" si="9"/>
        <v>0.595</v>
      </c>
      <c r="F33" s="19">
        <f t="shared" si="8"/>
        <v>-0.702747710241465</v>
      </c>
    </row>
    <row r="34" ht="19.7" customHeight="1" spans="1:6">
      <c r="A34" s="17" t="s">
        <v>30</v>
      </c>
      <c r="B34" s="18">
        <v>0</v>
      </c>
      <c r="C34" s="18">
        <v>600</v>
      </c>
      <c r="D34" s="18"/>
      <c r="E34" s="19">
        <f t="shared" si="9"/>
        <v>0</v>
      </c>
      <c r="F34" s="19"/>
    </row>
    <row r="35" ht="19.7" customHeight="1" spans="1:6">
      <c r="A35" s="20" t="s">
        <v>31</v>
      </c>
      <c r="B35" s="18">
        <v>0</v>
      </c>
      <c r="C35" s="18">
        <v>600</v>
      </c>
      <c r="D35" s="18"/>
      <c r="E35" s="19">
        <f t="shared" si="9"/>
        <v>0</v>
      </c>
      <c r="F35" s="19"/>
    </row>
    <row r="36" ht="19.7" customHeight="1" spans="1:6">
      <c r="A36" s="17" t="s">
        <v>32</v>
      </c>
      <c r="B36" s="18">
        <v>416</v>
      </c>
      <c r="C36" s="18">
        <v>550</v>
      </c>
      <c r="D36" s="18">
        <v>594</v>
      </c>
      <c r="E36" s="19">
        <f t="shared" si="9"/>
        <v>1.08</v>
      </c>
      <c r="F36" s="19">
        <f t="shared" ref="F36:F39" si="10">(D36/B36-1)*100%</f>
        <v>0.427884615384615</v>
      </c>
    </row>
    <row r="37" ht="19.7" customHeight="1" spans="1:6">
      <c r="A37" s="20" t="s">
        <v>11</v>
      </c>
      <c r="B37" s="18">
        <v>174</v>
      </c>
      <c r="C37" s="18">
        <v>550</v>
      </c>
      <c r="D37" s="18">
        <v>230</v>
      </c>
      <c r="E37" s="19">
        <f t="shared" si="9"/>
        <v>0.418181818181818</v>
      </c>
      <c r="F37" s="19">
        <f t="shared" si="10"/>
        <v>0.32183908045977</v>
      </c>
    </row>
    <row r="38" ht="19.7" customHeight="1" spans="1:6">
      <c r="A38" s="20" t="s">
        <v>33</v>
      </c>
      <c r="B38" s="18"/>
      <c r="C38" s="18"/>
      <c r="D38" s="18">
        <v>29</v>
      </c>
      <c r="E38" s="19"/>
      <c r="F38" s="19"/>
    </row>
    <row r="39" ht="19.7" customHeight="1" spans="1:6">
      <c r="A39" s="21" t="s">
        <v>34</v>
      </c>
      <c r="B39" s="18">
        <v>242</v>
      </c>
      <c r="C39" s="18"/>
      <c r="D39" s="18">
        <v>335</v>
      </c>
      <c r="E39" s="19"/>
      <c r="F39" s="19">
        <f t="shared" si="10"/>
        <v>0.384297520661157</v>
      </c>
    </row>
    <row r="40" ht="19.7" customHeight="1" spans="1:6">
      <c r="A40" s="17" t="s">
        <v>35</v>
      </c>
      <c r="B40" s="18">
        <v>0</v>
      </c>
      <c r="C40" s="18">
        <v>260</v>
      </c>
      <c r="D40" s="18"/>
      <c r="E40" s="19">
        <f t="shared" ref="E40:E47" si="11">D40/C40*100%</f>
        <v>0</v>
      </c>
      <c r="F40" s="19"/>
    </row>
    <row r="41" ht="19.7" customHeight="1" spans="1:6">
      <c r="A41" s="20" t="s">
        <v>11</v>
      </c>
      <c r="B41" s="18">
        <v>0</v>
      </c>
      <c r="C41" s="18">
        <v>130</v>
      </c>
      <c r="D41" s="18"/>
      <c r="E41" s="19">
        <f t="shared" si="11"/>
        <v>0</v>
      </c>
      <c r="F41" s="19"/>
    </row>
    <row r="42" ht="19.7" customHeight="1" spans="1:6">
      <c r="A42" s="20" t="s">
        <v>36</v>
      </c>
      <c r="B42" s="18">
        <v>0</v>
      </c>
      <c r="C42" s="18">
        <v>130</v>
      </c>
      <c r="D42" s="18"/>
      <c r="E42" s="19">
        <f t="shared" si="11"/>
        <v>0</v>
      </c>
      <c r="F42" s="19"/>
    </row>
    <row r="43" ht="19.7" customHeight="1" spans="1:6">
      <c r="A43" s="17" t="s">
        <v>37</v>
      </c>
      <c r="B43" s="18">
        <v>1757</v>
      </c>
      <c r="C43" s="18">
        <v>3100</v>
      </c>
      <c r="D43" s="18">
        <v>2008</v>
      </c>
      <c r="E43" s="19">
        <f t="shared" si="11"/>
        <v>0.647741935483871</v>
      </c>
      <c r="F43" s="19">
        <f t="shared" ref="F43:F47" si="12">(D43/B43-1)*100%</f>
        <v>0.142857142857143</v>
      </c>
    </row>
    <row r="44" ht="19.7" customHeight="1" spans="1:6">
      <c r="A44" s="20" t="s">
        <v>11</v>
      </c>
      <c r="B44" s="18">
        <v>935</v>
      </c>
      <c r="C44" s="18">
        <v>1100</v>
      </c>
      <c r="D44" s="18">
        <v>1081</v>
      </c>
      <c r="E44" s="19">
        <f t="shared" si="11"/>
        <v>0.982727272727273</v>
      </c>
      <c r="F44" s="19">
        <f t="shared" si="12"/>
        <v>0.156149732620321</v>
      </c>
    </row>
    <row r="45" ht="19.7" customHeight="1" spans="1:6">
      <c r="A45" s="20" t="s">
        <v>38</v>
      </c>
      <c r="B45" s="18">
        <v>822</v>
      </c>
      <c r="C45" s="18">
        <v>2000</v>
      </c>
      <c r="D45" s="18">
        <v>927</v>
      </c>
      <c r="E45" s="19">
        <f t="shared" si="11"/>
        <v>0.4635</v>
      </c>
      <c r="F45" s="19">
        <f t="shared" si="12"/>
        <v>0.127737226277372</v>
      </c>
    </row>
    <row r="46" ht="19.7" customHeight="1" spans="1:6">
      <c r="A46" s="17" t="s">
        <v>39</v>
      </c>
      <c r="B46" s="18">
        <v>2023</v>
      </c>
      <c r="C46" s="18">
        <v>520</v>
      </c>
      <c r="D46" s="18">
        <v>1488</v>
      </c>
      <c r="E46" s="19">
        <f t="shared" si="11"/>
        <v>2.86153846153846</v>
      </c>
      <c r="F46" s="19">
        <f t="shared" si="12"/>
        <v>-0.264458724666337</v>
      </c>
    </row>
    <row r="47" ht="19.7" customHeight="1" spans="1:6">
      <c r="A47" s="20" t="s">
        <v>11</v>
      </c>
      <c r="B47" s="18">
        <v>587</v>
      </c>
      <c r="C47" s="18">
        <v>520</v>
      </c>
      <c r="D47" s="18">
        <v>270</v>
      </c>
      <c r="E47" s="19">
        <f t="shared" si="11"/>
        <v>0.519230769230769</v>
      </c>
      <c r="F47" s="19">
        <f t="shared" si="12"/>
        <v>-0.540034071550256</v>
      </c>
    </row>
    <row r="48" ht="19.7" customHeight="1" spans="1:6">
      <c r="A48" s="20" t="s">
        <v>40</v>
      </c>
      <c r="B48" s="18">
        <v>272</v>
      </c>
      <c r="C48" s="18"/>
      <c r="D48" s="18">
        <v>296</v>
      </c>
      <c r="E48" s="19"/>
      <c r="F48" s="19"/>
    </row>
    <row r="49" ht="19.7" customHeight="1" spans="1:6">
      <c r="A49" s="21" t="s">
        <v>41</v>
      </c>
      <c r="B49" s="18">
        <v>1164</v>
      </c>
      <c r="C49" s="18"/>
      <c r="D49" s="18">
        <v>922</v>
      </c>
      <c r="E49" s="19"/>
      <c r="F49" s="19">
        <f t="shared" ref="F49:F64" si="13">(D49/B49-1)*100%</f>
        <v>-0.207903780068729</v>
      </c>
    </row>
    <row r="50" ht="19.7" customHeight="1" spans="1:6">
      <c r="A50" s="17" t="s">
        <v>42</v>
      </c>
      <c r="B50" s="18">
        <v>0</v>
      </c>
      <c r="C50" s="18">
        <v>30</v>
      </c>
      <c r="D50" s="18"/>
      <c r="E50" s="19">
        <f t="shared" ref="E50:E54" si="14">D50/C50*100%</f>
        <v>0</v>
      </c>
      <c r="F50" s="19"/>
    </row>
    <row r="51" ht="19.7" customHeight="1" spans="1:6">
      <c r="A51" s="20" t="s">
        <v>43</v>
      </c>
      <c r="B51" s="18">
        <v>0</v>
      </c>
      <c r="C51" s="18">
        <v>10</v>
      </c>
      <c r="D51" s="18"/>
      <c r="E51" s="19">
        <f t="shared" si="14"/>
        <v>0</v>
      </c>
      <c r="F51" s="19"/>
    </row>
    <row r="52" ht="19.7" customHeight="1" spans="1:6">
      <c r="A52" s="20" t="s">
        <v>44</v>
      </c>
      <c r="B52" s="18">
        <v>0</v>
      </c>
      <c r="C52" s="18">
        <v>20</v>
      </c>
      <c r="D52" s="18"/>
      <c r="E52" s="19">
        <f t="shared" si="14"/>
        <v>0</v>
      </c>
      <c r="F52" s="19"/>
    </row>
    <row r="53" ht="19.7" customHeight="1" spans="1:6">
      <c r="A53" s="17" t="s">
        <v>45</v>
      </c>
      <c r="B53" s="18">
        <v>4</v>
      </c>
      <c r="C53" s="18">
        <v>10</v>
      </c>
      <c r="D53" s="18">
        <v>2</v>
      </c>
      <c r="E53" s="19">
        <f t="shared" si="14"/>
        <v>0.2</v>
      </c>
      <c r="F53" s="19">
        <f t="shared" si="13"/>
        <v>-0.5</v>
      </c>
    </row>
    <row r="54" ht="19.7" customHeight="1" spans="1:6">
      <c r="A54" s="20" t="s">
        <v>11</v>
      </c>
      <c r="B54" s="18">
        <v>1</v>
      </c>
      <c r="C54" s="18">
        <v>10</v>
      </c>
      <c r="D54" s="18"/>
      <c r="E54" s="19">
        <f t="shared" si="14"/>
        <v>0</v>
      </c>
      <c r="F54" s="19">
        <f t="shared" si="13"/>
        <v>-1</v>
      </c>
    </row>
    <row r="55" ht="19.7" customHeight="1" spans="1:6">
      <c r="A55" s="21" t="s">
        <v>46</v>
      </c>
      <c r="B55" s="18">
        <v>3</v>
      </c>
      <c r="C55" s="18"/>
      <c r="D55" s="18">
        <v>2</v>
      </c>
      <c r="E55" s="19"/>
      <c r="F55" s="19">
        <f t="shared" si="13"/>
        <v>-0.333333333333333</v>
      </c>
    </row>
    <row r="56" ht="19.7" customHeight="1" spans="1:6">
      <c r="A56" s="17" t="s">
        <v>47</v>
      </c>
      <c r="B56" s="18">
        <v>60</v>
      </c>
      <c r="C56" s="18">
        <v>160</v>
      </c>
      <c r="D56" s="18"/>
      <c r="E56" s="19">
        <f t="shared" ref="E56:E61" si="15">D56/C56*100%</f>
        <v>0</v>
      </c>
      <c r="F56" s="19">
        <f t="shared" si="13"/>
        <v>-1</v>
      </c>
    </row>
    <row r="57" ht="19.7" customHeight="1" spans="1:6">
      <c r="A57" s="20" t="s">
        <v>48</v>
      </c>
      <c r="B57" s="18">
        <v>60</v>
      </c>
      <c r="C57" s="18">
        <v>160</v>
      </c>
      <c r="D57" s="18"/>
      <c r="E57" s="19">
        <f t="shared" si="15"/>
        <v>0</v>
      </c>
      <c r="F57" s="19">
        <f t="shared" si="13"/>
        <v>-1</v>
      </c>
    </row>
    <row r="58" ht="19.7" customHeight="1" spans="1:6">
      <c r="A58" s="17" t="s">
        <v>49</v>
      </c>
      <c r="B58" s="18">
        <v>35</v>
      </c>
      <c r="C58" s="18">
        <v>50</v>
      </c>
      <c r="D58" s="18">
        <v>49</v>
      </c>
      <c r="E58" s="19">
        <f t="shared" si="15"/>
        <v>0.98</v>
      </c>
      <c r="F58" s="19">
        <f t="shared" si="13"/>
        <v>0.4</v>
      </c>
    </row>
    <row r="59" ht="19.7" customHeight="1" spans="1:6">
      <c r="A59" s="20" t="s">
        <v>11</v>
      </c>
      <c r="B59" s="18">
        <v>35</v>
      </c>
      <c r="C59" s="18">
        <v>50</v>
      </c>
      <c r="D59" s="18">
        <v>49</v>
      </c>
      <c r="E59" s="19">
        <f t="shared" si="15"/>
        <v>0.98</v>
      </c>
      <c r="F59" s="19">
        <f t="shared" si="13"/>
        <v>0.4</v>
      </c>
    </row>
    <row r="60" ht="19.7" customHeight="1" spans="1:6">
      <c r="A60" s="17" t="s">
        <v>50</v>
      </c>
      <c r="B60" s="18">
        <v>1340</v>
      </c>
      <c r="C60" s="18">
        <v>1100</v>
      </c>
      <c r="D60" s="18">
        <v>708</v>
      </c>
      <c r="E60" s="19">
        <f t="shared" si="15"/>
        <v>0.643636363636364</v>
      </c>
      <c r="F60" s="19">
        <f t="shared" si="13"/>
        <v>-0.471641791044776</v>
      </c>
    </row>
    <row r="61" ht="19.7" customHeight="1" spans="1:6">
      <c r="A61" s="20" t="s">
        <v>11</v>
      </c>
      <c r="B61" s="18">
        <v>1327</v>
      </c>
      <c r="C61" s="18">
        <v>1100</v>
      </c>
      <c r="D61" s="18">
        <v>494</v>
      </c>
      <c r="E61" s="19">
        <f t="shared" si="15"/>
        <v>0.449090909090909</v>
      </c>
      <c r="F61" s="19">
        <f t="shared" si="13"/>
        <v>-0.627731725697061</v>
      </c>
    </row>
    <row r="62" ht="19.7" customHeight="1" spans="1:6">
      <c r="A62" s="20" t="s">
        <v>51</v>
      </c>
      <c r="B62" s="18">
        <v>13</v>
      </c>
      <c r="C62" s="18"/>
      <c r="D62" s="18">
        <v>214</v>
      </c>
      <c r="E62" s="19"/>
      <c r="F62" s="19">
        <f t="shared" si="13"/>
        <v>15.4615384615385</v>
      </c>
    </row>
    <row r="63" ht="19.7" customHeight="1" spans="1:6">
      <c r="A63" s="17" t="s">
        <v>52</v>
      </c>
      <c r="B63" s="18">
        <v>749</v>
      </c>
      <c r="C63" s="18">
        <v>1650</v>
      </c>
      <c r="D63" s="18">
        <v>1057</v>
      </c>
      <c r="E63" s="19">
        <f t="shared" ref="E63:E74" si="16">D63/C63*100%</f>
        <v>0.640606060606061</v>
      </c>
      <c r="F63" s="19">
        <f t="shared" si="13"/>
        <v>0.411214953271028</v>
      </c>
    </row>
    <row r="64" ht="19.7" customHeight="1" spans="1:6">
      <c r="A64" s="20" t="s">
        <v>11</v>
      </c>
      <c r="B64" s="18">
        <v>328</v>
      </c>
      <c r="C64" s="18">
        <v>1650</v>
      </c>
      <c r="D64" s="18">
        <v>557</v>
      </c>
      <c r="E64" s="19">
        <f t="shared" si="16"/>
        <v>0.337575757575758</v>
      </c>
      <c r="F64" s="19">
        <f t="shared" si="13"/>
        <v>0.698170731707317</v>
      </c>
    </row>
    <row r="65" ht="19.7" customHeight="1" spans="1:6">
      <c r="A65" s="21" t="s">
        <v>21</v>
      </c>
      <c r="B65" s="18"/>
      <c r="C65" s="18"/>
      <c r="D65" s="18"/>
      <c r="E65" s="19"/>
      <c r="F65" s="19"/>
    </row>
    <row r="66" ht="19.7" customHeight="1" spans="1:6">
      <c r="A66" s="21" t="s">
        <v>53</v>
      </c>
      <c r="B66" s="18">
        <v>421</v>
      </c>
      <c r="C66" s="18"/>
      <c r="D66" s="18">
        <v>500</v>
      </c>
      <c r="E66" s="19"/>
      <c r="F66" s="19">
        <f t="shared" ref="F66:F75" si="17">(D66/B66-1)*100%</f>
        <v>0.187648456057007</v>
      </c>
    </row>
    <row r="67" ht="19.7" customHeight="1" spans="1:6">
      <c r="A67" s="17" t="s">
        <v>54</v>
      </c>
      <c r="B67" s="18">
        <v>982</v>
      </c>
      <c r="C67" s="18">
        <v>1850</v>
      </c>
      <c r="D67" s="18">
        <v>594</v>
      </c>
      <c r="E67" s="19">
        <f t="shared" si="16"/>
        <v>0.321081081081081</v>
      </c>
      <c r="F67" s="19">
        <f t="shared" si="17"/>
        <v>-0.395112016293279</v>
      </c>
    </row>
    <row r="68" ht="19.7" customHeight="1" spans="1:6">
      <c r="A68" s="20" t="s">
        <v>11</v>
      </c>
      <c r="B68" s="18">
        <v>288</v>
      </c>
      <c r="C68" s="18">
        <v>850</v>
      </c>
      <c r="D68" s="18">
        <v>283</v>
      </c>
      <c r="E68" s="19">
        <f t="shared" si="16"/>
        <v>0.332941176470588</v>
      </c>
      <c r="F68" s="19">
        <f t="shared" si="17"/>
        <v>-0.0173611111111112</v>
      </c>
    </row>
    <row r="69" ht="19.7" customHeight="1" spans="1:6">
      <c r="A69" s="20" t="s">
        <v>55</v>
      </c>
      <c r="B69" s="18">
        <v>694</v>
      </c>
      <c r="C69" s="18">
        <v>1000</v>
      </c>
      <c r="D69" s="18">
        <v>311</v>
      </c>
      <c r="E69" s="19">
        <f t="shared" si="16"/>
        <v>0.311</v>
      </c>
      <c r="F69" s="19">
        <f t="shared" si="17"/>
        <v>-0.551873198847262</v>
      </c>
    </row>
    <row r="70" ht="19.7" customHeight="1" spans="1:6">
      <c r="A70" s="17" t="s">
        <v>56</v>
      </c>
      <c r="B70" s="18">
        <v>1387</v>
      </c>
      <c r="C70" s="18">
        <v>1300</v>
      </c>
      <c r="D70" s="18">
        <v>355</v>
      </c>
      <c r="E70" s="19">
        <f t="shared" si="16"/>
        <v>0.273076923076923</v>
      </c>
      <c r="F70" s="19">
        <f t="shared" si="17"/>
        <v>-0.744051910598414</v>
      </c>
    </row>
    <row r="71" ht="19.7" customHeight="1" spans="1:6">
      <c r="A71" s="20" t="s">
        <v>11</v>
      </c>
      <c r="B71" s="18">
        <v>211</v>
      </c>
      <c r="C71" s="18">
        <v>450</v>
      </c>
      <c r="D71" s="18">
        <v>106</v>
      </c>
      <c r="E71" s="19">
        <f t="shared" si="16"/>
        <v>0.235555555555556</v>
      </c>
      <c r="F71" s="19">
        <f t="shared" si="17"/>
        <v>-0.497630331753555</v>
      </c>
    </row>
    <row r="72" ht="19.7" customHeight="1" spans="1:6">
      <c r="A72" s="20" t="s">
        <v>57</v>
      </c>
      <c r="B72" s="18">
        <v>1176</v>
      </c>
      <c r="C72" s="18">
        <v>850</v>
      </c>
      <c r="D72" s="18">
        <v>249</v>
      </c>
      <c r="E72" s="19">
        <f t="shared" si="16"/>
        <v>0.292941176470588</v>
      </c>
      <c r="F72" s="19">
        <f t="shared" si="17"/>
        <v>-0.788265306122449</v>
      </c>
    </row>
    <row r="73" ht="19.7" customHeight="1" spans="1:6">
      <c r="A73" s="17" t="s">
        <v>58</v>
      </c>
      <c r="B73" s="18">
        <v>201</v>
      </c>
      <c r="C73" s="18">
        <v>300</v>
      </c>
      <c r="D73" s="18">
        <v>332</v>
      </c>
      <c r="E73" s="19">
        <f t="shared" si="16"/>
        <v>1.10666666666667</v>
      </c>
      <c r="F73" s="19">
        <f t="shared" si="17"/>
        <v>0.651741293532338</v>
      </c>
    </row>
    <row r="74" ht="19.7" customHeight="1" spans="1:6">
      <c r="A74" s="20" t="s">
        <v>11</v>
      </c>
      <c r="B74" s="18">
        <v>113</v>
      </c>
      <c r="C74" s="18">
        <v>300</v>
      </c>
      <c r="D74" s="18">
        <v>145</v>
      </c>
      <c r="E74" s="19">
        <f t="shared" si="16"/>
        <v>0.483333333333333</v>
      </c>
      <c r="F74" s="19">
        <f t="shared" si="17"/>
        <v>0.283185840707965</v>
      </c>
    </row>
    <row r="75" ht="19.7" customHeight="1" spans="1:6">
      <c r="A75" s="21" t="s">
        <v>59</v>
      </c>
      <c r="B75" s="18">
        <v>88</v>
      </c>
      <c r="C75" s="18"/>
      <c r="D75" s="18">
        <v>187</v>
      </c>
      <c r="E75" s="19"/>
      <c r="F75" s="19">
        <f t="shared" si="17"/>
        <v>1.125</v>
      </c>
    </row>
    <row r="76" ht="19.7" customHeight="1" spans="1:6">
      <c r="A76" s="17" t="s">
        <v>60</v>
      </c>
      <c r="B76" s="18"/>
      <c r="C76" s="18"/>
      <c r="D76" s="18">
        <v>1</v>
      </c>
      <c r="E76" s="19"/>
      <c r="F76" s="19"/>
    </row>
    <row r="77" ht="19.7" customHeight="1" spans="1:6">
      <c r="A77" s="20" t="s">
        <v>61</v>
      </c>
      <c r="B77" s="18"/>
      <c r="C77" s="18"/>
      <c r="D77" s="18">
        <v>1</v>
      </c>
      <c r="E77" s="19"/>
      <c r="F77" s="19"/>
    </row>
    <row r="78" ht="19.7" customHeight="1" spans="1:6">
      <c r="A78" s="17" t="s">
        <v>62</v>
      </c>
      <c r="B78" s="18">
        <v>763</v>
      </c>
      <c r="C78" s="18">
        <v>2200</v>
      </c>
      <c r="D78" s="18">
        <v>633</v>
      </c>
      <c r="E78" s="19">
        <f t="shared" ref="E78:E83" si="18">D78/C78*100%</f>
        <v>0.287727272727273</v>
      </c>
      <c r="F78" s="19">
        <f t="shared" ref="F78:F83" si="19">(D78/B78-1)*100%</f>
        <v>-0.170380078636959</v>
      </c>
    </row>
    <row r="79" ht="19.7" customHeight="1" spans="1:6">
      <c r="A79" s="20" t="s">
        <v>11</v>
      </c>
      <c r="B79" s="18">
        <v>254</v>
      </c>
      <c r="C79" s="18">
        <v>900</v>
      </c>
      <c r="D79" s="18">
        <v>246</v>
      </c>
      <c r="E79" s="19">
        <f t="shared" si="18"/>
        <v>0.273333333333333</v>
      </c>
      <c r="F79" s="19">
        <f t="shared" si="19"/>
        <v>-0.031496062992126</v>
      </c>
    </row>
    <row r="80" ht="19.7" customHeight="1" spans="1:6">
      <c r="A80" s="20" t="s">
        <v>21</v>
      </c>
      <c r="B80" s="18">
        <v>130</v>
      </c>
      <c r="C80" s="18">
        <v>200</v>
      </c>
      <c r="D80" s="18">
        <v>212</v>
      </c>
      <c r="E80" s="19">
        <f t="shared" si="18"/>
        <v>1.06</v>
      </c>
      <c r="F80" s="19">
        <f t="shared" si="19"/>
        <v>0.630769230769231</v>
      </c>
    </row>
    <row r="81" ht="19.7" customHeight="1" spans="1:6">
      <c r="A81" s="20" t="s">
        <v>63</v>
      </c>
      <c r="B81" s="18">
        <v>379</v>
      </c>
      <c r="C81" s="18">
        <v>1100</v>
      </c>
      <c r="D81" s="18">
        <v>175</v>
      </c>
      <c r="E81" s="19">
        <f t="shared" si="18"/>
        <v>0.159090909090909</v>
      </c>
      <c r="F81" s="19">
        <f t="shared" si="19"/>
        <v>-0.538258575197889</v>
      </c>
    </row>
    <row r="82" ht="19.7" customHeight="1" spans="1:6">
      <c r="A82" s="17" t="s">
        <v>64</v>
      </c>
      <c r="B82" s="18">
        <v>88</v>
      </c>
      <c r="C82" s="18">
        <v>60</v>
      </c>
      <c r="D82" s="18">
        <v>119</v>
      </c>
      <c r="E82" s="19">
        <f t="shared" si="18"/>
        <v>1.98333333333333</v>
      </c>
      <c r="F82" s="19">
        <f t="shared" si="19"/>
        <v>0.352272727272727</v>
      </c>
    </row>
    <row r="83" ht="19.7" customHeight="1" spans="1:6">
      <c r="A83" s="21" t="s">
        <v>11</v>
      </c>
      <c r="B83" s="18">
        <v>26</v>
      </c>
      <c r="C83" s="18">
        <v>60</v>
      </c>
      <c r="D83" s="18">
        <v>48</v>
      </c>
      <c r="E83" s="19">
        <f t="shared" si="18"/>
        <v>0.8</v>
      </c>
      <c r="F83" s="19">
        <f t="shared" si="19"/>
        <v>0.846153846153846</v>
      </c>
    </row>
    <row r="84" ht="19.7" customHeight="1" spans="1:6">
      <c r="A84" s="21" t="s">
        <v>65</v>
      </c>
      <c r="B84" s="18">
        <v>62</v>
      </c>
      <c r="C84" s="18"/>
      <c r="D84" s="18">
        <v>71</v>
      </c>
      <c r="E84" s="19"/>
      <c r="F84" s="19"/>
    </row>
    <row r="85" ht="19.7" customHeight="1" spans="1:6">
      <c r="A85" s="17" t="s">
        <v>66</v>
      </c>
      <c r="B85" s="18">
        <v>2256</v>
      </c>
      <c r="C85" s="18">
        <v>2200</v>
      </c>
      <c r="D85" s="18">
        <v>2378</v>
      </c>
      <c r="E85" s="19">
        <f>D85/C85*100%</f>
        <v>1.08090909090909</v>
      </c>
      <c r="F85" s="19">
        <f t="shared" ref="F85:F89" si="20">(D85/B85-1)*100%</f>
        <v>0.0540780141843971</v>
      </c>
    </row>
    <row r="86" ht="19.7" customHeight="1" spans="1:6">
      <c r="A86" s="21" t="s">
        <v>11</v>
      </c>
      <c r="B86" s="18">
        <v>2173</v>
      </c>
      <c r="C86" s="18">
        <v>1100</v>
      </c>
      <c r="D86" s="18">
        <v>1728</v>
      </c>
      <c r="E86" s="19">
        <f>D86/C86*100%</f>
        <v>1.57090909090909</v>
      </c>
      <c r="F86" s="19">
        <f t="shared" si="20"/>
        <v>-0.204786010124252</v>
      </c>
    </row>
    <row r="87" ht="19.7" customHeight="1" spans="1:6">
      <c r="A87" s="21" t="s">
        <v>67</v>
      </c>
      <c r="B87" s="18"/>
      <c r="C87" s="18"/>
      <c r="D87" s="18">
        <v>240</v>
      </c>
      <c r="E87" s="19"/>
      <c r="F87" s="19"/>
    </row>
    <row r="88" ht="19.7" customHeight="1" spans="1:6">
      <c r="A88" s="21" t="s">
        <v>68</v>
      </c>
      <c r="B88" s="18"/>
      <c r="C88" s="18"/>
      <c r="D88" s="18">
        <v>77</v>
      </c>
      <c r="E88" s="19"/>
      <c r="F88" s="19"/>
    </row>
    <row r="89" ht="19.7" customHeight="1" spans="1:6">
      <c r="A89" s="21" t="s">
        <v>69</v>
      </c>
      <c r="B89" s="18">
        <v>1</v>
      </c>
      <c r="C89" s="18">
        <v>0</v>
      </c>
      <c r="D89" s="18">
        <v>104</v>
      </c>
      <c r="E89" s="19"/>
      <c r="F89" s="19">
        <f t="shared" si="20"/>
        <v>103</v>
      </c>
    </row>
    <row r="90" ht="19.7" customHeight="1" spans="1:6">
      <c r="A90" s="21" t="s">
        <v>70</v>
      </c>
      <c r="B90" s="18"/>
      <c r="C90" s="18">
        <v>0</v>
      </c>
      <c r="D90" s="18"/>
      <c r="E90" s="19"/>
      <c r="F90" s="19"/>
    </row>
    <row r="91" ht="19.7" customHeight="1" spans="1:6">
      <c r="A91" s="21" t="s">
        <v>71</v>
      </c>
      <c r="B91" s="18">
        <v>82</v>
      </c>
      <c r="C91" s="18">
        <v>1100</v>
      </c>
      <c r="D91" s="18">
        <v>229</v>
      </c>
      <c r="E91" s="19">
        <f>D91/C91*100%</f>
        <v>0.208181818181818</v>
      </c>
      <c r="F91" s="19">
        <f t="shared" ref="F91:F94" si="21">(D91/B91-1)*100%</f>
        <v>1.79268292682927</v>
      </c>
    </row>
    <row r="92" ht="19.7" customHeight="1" spans="1:6">
      <c r="A92" s="17" t="s">
        <v>72</v>
      </c>
      <c r="B92" s="18">
        <v>1436</v>
      </c>
      <c r="C92" s="18">
        <v>31</v>
      </c>
      <c r="D92" s="18">
        <v>223</v>
      </c>
      <c r="E92" s="19"/>
      <c r="F92" s="19">
        <f t="shared" si="21"/>
        <v>-0.844707520891365</v>
      </c>
    </row>
    <row r="93" ht="19.7" customHeight="1" spans="1:6">
      <c r="A93" s="20" t="s">
        <v>73</v>
      </c>
      <c r="B93" s="18">
        <v>1436</v>
      </c>
      <c r="C93" s="18">
        <v>31</v>
      </c>
      <c r="D93" s="18">
        <v>223</v>
      </c>
      <c r="E93" s="19"/>
      <c r="F93" s="19">
        <f t="shared" si="21"/>
        <v>-0.844707520891365</v>
      </c>
    </row>
    <row r="94" ht="19.7" customHeight="1" spans="1:6">
      <c r="A94" s="17" t="s">
        <v>74</v>
      </c>
      <c r="B94" s="18">
        <v>571</v>
      </c>
      <c r="C94" s="18">
        <v>600</v>
      </c>
      <c r="D94" s="18">
        <v>494</v>
      </c>
      <c r="E94" s="19">
        <f t="shared" ref="E94:E98" si="22">D94/C94*100%</f>
        <v>0.823333333333333</v>
      </c>
      <c r="F94" s="19">
        <f t="shared" si="21"/>
        <v>-0.134851138353765</v>
      </c>
    </row>
    <row r="95" ht="19.7" customHeight="1" spans="1:6">
      <c r="A95" s="17" t="s">
        <v>75</v>
      </c>
      <c r="B95" s="18"/>
      <c r="C95" s="18"/>
      <c r="D95" s="18"/>
      <c r="E95" s="19"/>
      <c r="F95" s="19"/>
    </row>
    <row r="96" ht="19.7" customHeight="1" spans="1:6">
      <c r="A96" s="20" t="s">
        <v>76</v>
      </c>
      <c r="B96" s="18"/>
      <c r="C96" s="18"/>
      <c r="D96" s="18"/>
      <c r="E96" s="19"/>
      <c r="F96" s="19"/>
    </row>
    <row r="97" ht="19.7" customHeight="1" spans="1:6">
      <c r="A97" s="17" t="s">
        <v>77</v>
      </c>
      <c r="B97" s="18">
        <v>31</v>
      </c>
      <c r="C97" s="18">
        <v>300</v>
      </c>
      <c r="D97" s="18">
        <v>21</v>
      </c>
      <c r="E97" s="19">
        <f t="shared" si="22"/>
        <v>0.07</v>
      </c>
      <c r="F97" s="19">
        <f t="shared" ref="F97:F107" si="23">(D97/B97-1)*100%</f>
        <v>-0.32258064516129</v>
      </c>
    </row>
    <row r="98" ht="19.7" customHeight="1" spans="1:6">
      <c r="A98" s="20" t="s">
        <v>78</v>
      </c>
      <c r="B98" s="18"/>
      <c r="C98" s="18">
        <v>300</v>
      </c>
      <c r="D98" s="18">
        <v>21</v>
      </c>
      <c r="E98" s="19">
        <f t="shared" si="22"/>
        <v>0.07</v>
      </c>
      <c r="F98" s="19"/>
    </row>
    <row r="99" ht="19.7" customHeight="1" spans="1:6">
      <c r="A99" s="20" t="s">
        <v>79</v>
      </c>
      <c r="B99" s="18">
        <v>4</v>
      </c>
      <c r="C99" s="18"/>
      <c r="D99" s="18"/>
      <c r="E99" s="19"/>
      <c r="F99" s="19">
        <f t="shared" si="23"/>
        <v>-1</v>
      </c>
    </row>
    <row r="100" ht="19.7" customHeight="1" spans="1:6">
      <c r="A100" s="20" t="s">
        <v>80</v>
      </c>
      <c r="B100" s="18">
        <v>27</v>
      </c>
      <c r="C100" s="18"/>
      <c r="D100" s="18"/>
      <c r="E100" s="19"/>
      <c r="F100" s="19"/>
    </row>
    <row r="101" ht="19.7" customHeight="1" spans="1:6">
      <c r="A101" s="17" t="s">
        <v>81</v>
      </c>
      <c r="B101" s="18">
        <v>540</v>
      </c>
      <c r="C101" s="18">
        <v>300</v>
      </c>
      <c r="D101" s="18">
        <v>473</v>
      </c>
      <c r="E101" s="19">
        <f t="shared" ref="E101:E107" si="24">D101/C101*100%</f>
        <v>1.57666666666667</v>
      </c>
      <c r="F101" s="19">
        <f t="shared" si="23"/>
        <v>-0.124074074074074</v>
      </c>
    </row>
    <row r="102" ht="19.7" customHeight="1" spans="1:6">
      <c r="A102" s="20" t="s">
        <v>82</v>
      </c>
      <c r="B102" s="18">
        <v>540</v>
      </c>
      <c r="C102" s="18">
        <v>300</v>
      </c>
      <c r="D102" s="18">
        <v>473</v>
      </c>
      <c r="E102" s="19">
        <f t="shared" si="24"/>
        <v>1.57666666666667</v>
      </c>
      <c r="F102" s="19">
        <f t="shared" si="23"/>
        <v>-0.124074074074074</v>
      </c>
    </row>
    <row r="103" ht="19.7" customHeight="1" spans="1:6">
      <c r="A103" s="17" t="s">
        <v>83</v>
      </c>
      <c r="B103" s="18">
        <f>B104+B106+B111+B114+B117+B121</f>
        <v>21357</v>
      </c>
      <c r="C103" s="18">
        <v>21648</v>
      </c>
      <c r="D103" s="18">
        <v>21457</v>
      </c>
      <c r="E103" s="19">
        <f t="shared" si="24"/>
        <v>0.991177014042868</v>
      </c>
      <c r="F103" s="19">
        <f t="shared" si="23"/>
        <v>0.00468230556726135</v>
      </c>
    </row>
    <row r="104" ht="19.7" customHeight="1" spans="1:6">
      <c r="A104" s="17" t="s">
        <v>84</v>
      </c>
      <c r="B104" s="18">
        <v>193</v>
      </c>
      <c r="C104" s="18">
        <v>650</v>
      </c>
      <c r="D104" s="18">
        <v>478</v>
      </c>
      <c r="E104" s="19">
        <f t="shared" si="24"/>
        <v>0.735384615384615</v>
      </c>
      <c r="F104" s="19">
        <f t="shared" si="23"/>
        <v>1.47668393782383</v>
      </c>
    </row>
    <row r="105" ht="19.7" customHeight="1" spans="1:6">
      <c r="A105" s="20" t="s">
        <v>85</v>
      </c>
      <c r="B105" s="18">
        <v>193</v>
      </c>
      <c r="C105" s="18">
        <v>650</v>
      </c>
      <c r="D105" s="18">
        <v>478</v>
      </c>
      <c r="E105" s="19">
        <f t="shared" si="24"/>
        <v>0.735384615384615</v>
      </c>
      <c r="F105" s="19">
        <f t="shared" si="23"/>
        <v>1.47668393782383</v>
      </c>
    </row>
    <row r="106" ht="19.7" customHeight="1" spans="1:6">
      <c r="A106" s="17" t="s">
        <v>86</v>
      </c>
      <c r="B106" s="18">
        <v>14596</v>
      </c>
      <c r="C106" s="18">
        <v>13960</v>
      </c>
      <c r="D106" s="18">
        <v>17113</v>
      </c>
      <c r="E106" s="19">
        <f t="shared" si="24"/>
        <v>1.22585959885387</v>
      </c>
      <c r="F106" s="19">
        <f t="shared" si="23"/>
        <v>0.17244450534393</v>
      </c>
    </row>
    <row r="107" ht="19.7" customHeight="1" spans="1:6">
      <c r="A107" s="20" t="s">
        <v>11</v>
      </c>
      <c r="B107" s="18">
        <v>6702</v>
      </c>
      <c r="C107" s="18">
        <v>11300</v>
      </c>
      <c r="D107" s="18">
        <v>6190</v>
      </c>
      <c r="E107" s="19">
        <f t="shared" si="24"/>
        <v>0.547787610619469</v>
      </c>
      <c r="F107" s="19">
        <f t="shared" si="23"/>
        <v>-0.0763951059385258</v>
      </c>
    </row>
    <row r="108" ht="19.7" customHeight="1" spans="1:6">
      <c r="A108" s="20" t="s">
        <v>87</v>
      </c>
      <c r="B108" s="18">
        <v>905</v>
      </c>
      <c r="C108" s="18"/>
      <c r="D108" s="18">
        <v>22</v>
      </c>
      <c r="E108" s="19"/>
      <c r="F108" s="19"/>
    </row>
    <row r="109" ht="19.7" customHeight="1" spans="1:6">
      <c r="A109" s="20" t="s">
        <v>21</v>
      </c>
      <c r="B109" s="18">
        <v>354</v>
      </c>
      <c r="C109" s="18">
        <v>400</v>
      </c>
      <c r="D109" s="18">
        <v>213</v>
      </c>
      <c r="E109" s="19">
        <f t="shared" ref="E109:E135" si="25">D109/C109*100%</f>
        <v>0.5325</v>
      </c>
      <c r="F109" s="19">
        <f t="shared" ref="F109:F130" si="26">(D109/B109-1)*100%</f>
        <v>-0.398305084745763</v>
      </c>
    </row>
    <row r="110" ht="19.7" customHeight="1" spans="1:6">
      <c r="A110" s="20" t="s">
        <v>88</v>
      </c>
      <c r="B110" s="18">
        <v>6635</v>
      </c>
      <c r="C110" s="18">
        <v>2260</v>
      </c>
      <c r="D110" s="18">
        <v>10688</v>
      </c>
      <c r="E110" s="19">
        <f t="shared" si="25"/>
        <v>4.72920353982301</v>
      </c>
      <c r="F110" s="19">
        <f t="shared" si="26"/>
        <v>0.61085154483798</v>
      </c>
    </row>
    <row r="111" ht="19.7" customHeight="1" spans="1:6">
      <c r="A111" s="17" t="s">
        <v>89</v>
      </c>
      <c r="B111" s="18">
        <v>712</v>
      </c>
      <c r="C111" s="18">
        <v>1350</v>
      </c>
      <c r="D111" s="18">
        <v>344</v>
      </c>
      <c r="E111" s="19">
        <f t="shared" si="25"/>
        <v>0.254814814814815</v>
      </c>
      <c r="F111" s="19">
        <f t="shared" si="26"/>
        <v>-0.51685393258427</v>
      </c>
    </row>
    <row r="112" ht="19.7" customHeight="1" spans="1:6">
      <c r="A112" s="20" t="s">
        <v>11</v>
      </c>
      <c r="B112" s="18">
        <v>569</v>
      </c>
      <c r="C112" s="18">
        <v>620</v>
      </c>
      <c r="D112" s="18">
        <v>113</v>
      </c>
      <c r="E112" s="19">
        <f t="shared" si="25"/>
        <v>0.182258064516129</v>
      </c>
      <c r="F112" s="19">
        <f t="shared" si="26"/>
        <v>-0.801405975395431</v>
      </c>
    </row>
    <row r="113" ht="19.7" customHeight="1" spans="1:6">
      <c r="A113" s="20" t="s">
        <v>90</v>
      </c>
      <c r="B113" s="18">
        <v>143</v>
      </c>
      <c r="C113" s="18">
        <v>730</v>
      </c>
      <c r="D113" s="18">
        <v>231</v>
      </c>
      <c r="E113" s="19">
        <f t="shared" si="25"/>
        <v>0.316438356164384</v>
      </c>
      <c r="F113" s="19">
        <f t="shared" si="26"/>
        <v>0.615384615384615</v>
      </c>
    </row>
    <row r="114" ht="19.7" customHeight="1" spans="1:6">
      <c r="A114" s="17" t="s">
        <v>91</v>
      </c>
      <c r="B114" s="18">
        <v>3072</v>
      </c>
      <c r="C114" s="18">
        <v>3400</v>
      </c>
      <c r="D114" s="18">
        <v>294</v>
      </c>
      <c r="E114" s="19">
        <f t="shared" si="25"/>
        <v>0.0864705882352941</v>
      </c>
      <c r="F114" s="19">
        <f t="shared" si="26"/>
        <v>-0.904296875</v>
      </c>
    </row>
    <row r="115" ht="19.7" customHeight="1" spans="1:6">
      <c r="A115" s="20" t="s">
        <v>11</v>
      </c>
      <c r="B115" s="18">
        <v>1254</v>
      </c>
      <c r="C115" s="18">
        <v>1130</v>
      </c>
      <c r="D115" s="18">
        <v>171</v>
      </c>
      <c r="E115" s="19">
        <f t="shared" si="25"/>
        <v>0.151327433628319</v>
      </c>
      <c r="F115" s="19">
        <f t="shared" si="26"/>
        <v>-0.863636363636364</v>
      </c>
    </row>
    <row r="116" ht="19.7" customHeight="1" spans="1:6">
      <c r="A116" s="20" t="s">
        <v>92</v>
      </c>
      <c r="B116" s="18">
        <v>1818</v>
      </c>
      <c r="C116" s="18">
        <v>2270</v>
      </c>
      <c r="D116" s="18">
        <v>123</v>
      </c>
      <c r="E116" s="19">
        <f t="shared" si="25"/>
        <v>0.0541850220264317</v>
      </c>
      <c r="F116" s="19">
        <f t="shared" si="26"/>
        <v>-0.932343234323432</v>
      </c>
    </row>
    <row r="117" ht="19.7" customHeight="1" spans="1:6">
      <c r="A117" s="17" t="s">
        <v>93</v>
      </c>
      <c r="B117" s="18">
        <v>778</v>
      </c>
      <c r="C117" s="18">
        <v>1130</v>
      </c>
      <c r="D117" s="18">
        <v>1172</v>
      </c>
      <c r="E117" s="19">
        <f t="shared" si="25"/>
        <v>1.03716814159292</v>
      </c>
      <c r="F117" s="19">
        <f t="shared" si="26"/>
        <v>0.506426735218509</v>
      </c>
    </row>
    <row r="118" ht="19.7" customHeight="1" spans="1:6">
      <c r="A118" s="20" t="s">
        <v>11</v>
      </c>
      <c r="B118" s="18">
        <v>468</v>
      </c>
      <c r="C118" s="18">
        <v>350</v>
      </c>
      <c r="D118" s="18">
        <v>549</v>
      </c>
      <c r="E118" s="19">
        <f t="shared" si="25"/>
        <v>1.56857142857143</v>
      </c>
      <c r="F118" s="19">
        <f t="shared" si="26"/>
        <v>0.173076923076923</v>
      </c>
    </row>
    <row r="119" ht="19.7" customHeight="1" spans="1:6">
      <c r="A119" s="20" t="s">
        <v>94</v>
      </c>
      <c r="B119" s="18">
        <v>64</v>
      </c>
      <c r="C119" s="18">
        <v>100</v>
      </c>
      <c r="D119" s="18">
        <v>61</v>
      </c>
      <c r="E119" s="19">
        <f t="shared" si="25"/>
        <v>0.61</v>
      </c>
      <c r="F119" s="19">
        <f t="shared" si="26"/>
        <v>-0.046875</v>
      </c>
    </row>
    <row r="120" ht="19.7" customHeight="1" spans="1:6">
      <c r="A120" s="20" t="s">
        <v>95</v>
      </c>
      <c r="B120" s="18">
        <v>246</v>
      </c>
      <c r="C120" s="18">
        <v>680</v>
      </c>
      <c r="D120" s="18">
        <v>530</v>
      </c>
      <c r="E120" s="19">
        <f t="shared" si="25"/>
        <v>0.779411764705882</v>
      </c>
      <c r="F120" s="19">
        <f t="shared" si="26"/>
        <v>1.15447154471545</v>
      </c>
    </row>
    <row r="121" ht="19.7" customHeight="1" spans="1:6">
      <c r="A121" s="17" t="s">
        <v>96</v>
      </c>
      <c r="B121" s="18">
        <v>2006</v>
      </c>
      <c r="C121" s="18">
        <v>1158</v>
      </c>
      <c r="D121" s="18">
        <v>2056</v>
      </c>
      <c r="E121" s="19">
        <f t="shared" si="25"/>
        <v>1.77547495682211</v>
      </c>
      <c r="F121" s="19">
        <f t="shared" si="26"/>
        <v>0.024925224327019</v>
      </c>
    </row>
    <row r="122" ht="19.7" customHeight="1" spans="1:6">
      <c r="A122" s="20" t="s">
        <v>97</v>
      </c>
      <c r="B122" s="18">
        <v>2006</v>
      </c>
      <c r="C122" s="18">
        <v>1158</v>
      </c>
      <c r="D122" s="18">
        <v>2056</v>
      </c>
      <c r="E122" s="19">
        <f t="shared" si="25"/>
        <v>1.77547495682211</v>
      </c>
      <c r="F122" s="19">
        <f t="shared" si="26"/>
        <v>0.024925224327019</v>
      </c>
    </row>
    <row r="123" ht="19.7" customHeight="1" spans="1:6">
      <c r="A123" s="17" t="s">
        <v>98</v>
      </c>
      <c r="B123" s="18">
        <f>B124+B126+B132+B134+B137+B141+B146</f>
        <v>178365</v>
      </c>
      <c r="C123" s="18">
        <v>179002</v>
      </c>
      <c r="D123" s="18">
        <v>180157</v>
      </c>
      <c r="E123" s="19">
        <f t="shared" si="25"/>
        <v>1.00645244187216</v>
      </c>
      <c r="F123" s="19">
        <f t="shared" si="26"/>
        <v>0.0100468141171195</v>
      </c>
    </row>
    <row r="124" ht="19.7" customHeight="1" spans="1:6">
      <c r="A124" s="17" t="s">
        <v>99</v>
      </c>
      <c r="B124" s="18">
        <v>982</v>
      </c>
      <c r="C124" s="18">
        <v>1020</v>
      </c>
      <c r="D124" s="18">
        <v>755</v>
      </c>
      <c r="E124" s="19">
        <f t="shared" si="25"/>
        <v>0.740196078431373</v>
      </c>
      <c r="F124" s="19">
        <f t="shared" si="26"/>
        <v>-0.231160896130346</v>
      </c>
    </row>
    <row r="125" ht="19.7" customHeight="1" spans="1:6">
      <c r="A125" s="20" t="s">
        <v>11</v>
      </c>
      <c r="B125" s="18">
        <v>982</v>
      </c>
      <c r="C125" s="18">
        <v>1020</v>
      </c>
      <c r="D125" s="18">
        <v>755</v>
      </c>
      <c r="E125" s="19">
        <f t="shared" si="25"/>
        <v>0.740196078431373</v>
      </c>
      <c r="F125" s="19">
        <f t="shared" si="26"/>
        <v>-0.231160896130346</v>
      </c>
    </row>
    <row r="126" ht="19.7" customHeight="1" spans="1:6">
      <c r="A126" s="17" t="s">
        <v>100</v>
      </c>
      <c r="B126" s="18">
        <v>167768</v>
      </c>
      <c r="C126" s="18">
        <v>167600</v>
      </c>
      <c r="D126" s="18">
        <v>169801</v>
      </c>
      <c r="E126" s="19">
        <f t="shared" si="25"/>
        <v>1.01313245823389</v>
      </c>
      <c r="F126" s="19">
        <f t="shared" si="26"/>
        <v>0.0121179247532306</v>
      </c>
    </row>
    <row r="127" ht="19.7" customHeight="1" spans="1:6">
      <c r="A127" s="20" t="s">
        <v>101</v>
      </c>
      <c r="B127" s="18">
        <v>18053</v>
      </c>
      <c r="C127" s="18">
        <v>12300</v>
      </c>
      <c r="D127" s="18">
        <v>18211</v>
      </c>
      <c r="E127" s="19">
        <f t="shared" si="25"/>
        <v>1.48056910569106</v>
      </c>
      <c r="F127" s="19">
        <f t="shared" si="26"/>
        <v>0.00875200797651354</v>
      </c>
    </row>
    <row r="128" ht="19.7" customHeight="1" spans="1:6">
      <c r="A128" s="20" t="s">
        <v>102</v>
      </c>
      <c r="B128" s="18">
        <v>80531</v>
      </c>
      <c r="C128" s="18">
        <v>82200</v>
      </c>
      <c r="D128" s="18">
        <v>80654</v>
      </c>
      <c r="E128" s="19">
        <f t="shared" si="25"/>
        <v>0.981192214111922</v>
      </c>
      <c r="F128" s="19">
        <f t="shared" si="26"/>
        <v>0.00152736213383675</v>
      </c>
    </row>
    <row r="129" ht="19.7" customHeight="1" spans="1:6">
      <c r="A129" s="20" t="s">
        <v>103</v>
      </c>
      <c r="B129" s="18">
        <v>52355</v>
      </c>
      <c r="C129" s="18">
        <v>56500</v>
      </c>
      <c r="D129" s="18">
        <v>52386</v>
      </c>
      <c r="E129" s="19">
        <f t="shared" si="25"/>
        <v>0.927185840707965</v>
      </c>
      <c r="F129" s="19">
        <f t="shared" si="26"/>
        <v>0.000592111546175111</v>
      </c>
    </row>
    <row r="130" ht="19.7" customHeight="1" spans="1:6">
      <c r="A130" s="20" t="s">
        <v>104</v>
      </c>
      <c r="B130" s="18">
        <v>16829</v>
      </c>
      <c r="C130" s="18">
        <v>16450</v>
      </c>
      <c r="D130" s="18">
        <v>18550</v>
      </c>
      <c r="E130" s="19">
        <f t="shared" si="25"/>
        <v>1.12765957446809</v>
      </c>
      <c r="F130" s="19">
        <f t="shared" si="26"/>
        <v>0.102263949135421</v>
      </c>
    </row>
    <row r="131" ht="19.7" customHeight="1" spans="1:6">
      <c r="A131" s="20" t="s">
        <v>105</v>
      </c>
      <c r="B131" s="18"/>
      <c r="C131" s="18">
        <v>150</v>
      </c>
      <c r="D131" s="18"/>
      <c r="E131" s="19">
        <f t="shared" si="25"/>
        <v>0</v>
      </c>
      <c r="F131" s="19"/>
    </row>
    <row r="132" ht="19.7" customHeight="1" spans="1:6">
      <c r="A132" s="17" t="s">
        <v>106</v>
      </c>
      <c r="B132" s="18">
        <v>3705</v>
      </c>
      <c r="C132" s="18">
        <v>4120</v>
      </c>
      <c r="D132" s="18">
        <v>4530</v>
      </c>
      <c r="E132" s="19">
        <f t="shared" si="25"/>
        <v>1.0995145631068</v>
      </c>
      <c r="F132" s="19">
        <f t="shared" ref="F132:F135" si="27">(D132/B132-1)*100%</f>
        <v>0.222672064777328</v>
      </c>
    </row>
    <row r="133" ht="19.7" customHeight="1" spans="1:6">
      <c r="A133" s="21" t="s">
        <v>107</v>
      </c>
      <c r="B133" s="18">
        <v>3705</v>
      </c>
      <c r="C133" s="18">
        <v>4120</v>
      </c>
      <c r="D133" s="18">
        <v>4530</v>
      </c>
      <c r="E133" s="19">
        <f t="shared" si="25"/>
        <v>1.0995145631068</v>
      </c>
      <c r="F133" s="19">
        <f t="shared" si="27"/>
        <v>0.222672064777328</v>
      </c>
    </row>
    <row r="134" ht="19.7" customHeight="1" spans="1:6">
      <c r="A134" s="17" t="s">
        <v>108</v>
      </c>
      <c r="B134" s="18">
        <v>1390</v>
      </c>
      <c r="C134" s="18">
        <v>1250</v>
      </c>
      <c r="D134" s="18">
        <v>1396</v>
      </c>
      <c r="E134" s="19">
        <f t="shared" si="25"/>
        <v>1.1168</v>
      </c>
      <c r="F134" s="19">
        <f t="shared" si="27"/>
        <v>0.00431654676258986</v>
      </c>
    </row>
    <row r="135" ht="19.7" customHeight="1" spans="1:6">
      <c r="A135" s="20" t="s">
        <v>109</v>
      </c>
      <c r="B135" s="18">
        <v>1390</v>
      </c>
      <c r="C135" s="18">
        <v>1250</v>
      </c>
      <c r="D135" s="18">
        <v>1396</v>
      </c>
      <c r="E135" s="19">
        <f t="shared" si="25"/>
        <v>1.1168</v>
      </c>
      <c r="F135" s="19">
        <f t="shared" si="27"/>
        <v>0.00431654676258986</v>
      </c>
    </row>
    <row r="136" ht="19.7" customHeight="1" spans="1:6">
      <c r="A136" s="21" t="s">
        <v>110</v>
      </c>
      <c r="B136" s="18"/>
      <c r="C136" s="18"/>
      <c r="D136" s="18"/>
      <c r="E136" s="19"/>
      <c r="F136" s="19"/>
    </row>
    <row r="137" ht="19.7" customHeight="1" spans="1:6">
      <c r="A137" s="17" t="s">
        <v>111</v>
      </c>
      <c r="B137" s="18">
        <v>1223</v>
      </c>
      <c r="C137" s="18">
        <v>1230</v>
      </c>
      <c r="D137" s="18">
        <v>350</v>
      </c>
      <c r="E137" s="19">
        <f t="shared" ref="E137:E150" si="28">D137/C137*100%</f>
        <v>0.284552845528455</v>
      </c>
      <c r="F137" s="19">
        <f t="shared" ref="F137:F139" si="29">(D137/B137-1)*100%</f>
        <v>-0.713818479149632</v>
      </c>
    </row>
    <row r="138" ht="19.7" customHeight="1" spans="1:6">
      <c r="A138" s="20" t="s">
        <v>112</v>
      </c>
      <c r="B138" s="18">
        <v>998</v>
      </c>
      <c r="C138" s="18">
        <v>1230</v>
      </c>
      <c r="D138" s="18">
        <v>350</v>
      </c>
      <c r="E138" s="19">
        <f t="shared" si="28"/>
        <v>0.284552845528455</v>
      </c>
      <c r="F138" s="19">
        <f t="shared" si="29"/>
        <v>-0.649298597194389</v>
      </c>
    </row>
    <row r="139" ht="19.7" customHeight="1" spans="1:6">
      <c r="A139" s="21" t="s">
        <v>113</v>
      </c>
      <c r="B139" s="18">
        <v>225</v>
      </c>
      <c r="C139" s="18"/>
      <c r="D139" s="18"/>
      <c r="E139" s="19"/>
      <c r="F139" s="19">
        <f t="shared" si="29"/>
        <v>-1</v>
      </c>
    </row>
    <row r="140" ht="19.7" customHeight="1" spans="1:6">
      <c r="A140" s="21" t="s">
        <v>114</v>
      </c>
      <c r="B140" s="18"/>
      <c r="C140" s="18"/>
      <c r="D140" s="18"/>
      <c r="E140" s="19"/>
      <c r="F140" s="19"/>
    </row>
    <row r="141" ht="19.7" customHeight="1" spans="1:6">
      <c r="A141" s="17" t="s">
        <v>115</v>
      </c>
      <c r="B141" s="18">
        <v>3275</v>
      </c>
      <c r="C141" s="18">
        <v>3700</v>
      </c>
      <c r="D141" s="18">
        <v>3305</v>
      </c>
      <c r="E141" s="19">
        <f t="shared" si="28"/>
        <v>0.893243243243243</v>
      </c>
      <c r="F141" s="19">
        <f t="shared" ref="F141:F150" si="30">(D141/B141-1)*100%</f>
        <v>0.00916030534351142</v>
      </c>
    </row>
    <row r="142" ht="19.7" customHeight="1" spans="1:6">
      <c r="A142" s="20" t="s">
        <v>116</v>
      </c>
      <c r="B142" s="18">
        <v>680</v>
      </c>
      <c r="C142" s="18">
        <v>820</v>
      </c>
      <c r="D142" s="18">
        <v>690</v>
      </c>
      <c r="E142" s="19">
        <f t="shared" si="28"/>
        <v>0.841463414634146</v>
      </c>
      <c r="F142" s="19">
        <f t="shared" si="30"/>
        <v>0.0147058823529411</v>
      </c>
    </row>
    <row r="143" ht="19.7" customHeight="1" spans="1:6">
      <c r="A143" s="20" t="s">
        <v>117</v>
      </c>
      <c r="B143" s="18">
        <v>690</v>
      </c>
      <c r="C143" s="18">
        <v>820</v>
      </c>
      <c r="D143" s="18">
        <v>715</v>
      </c>
      <c r="E143" s="19">
        <f t="shared" si="28"/>
        <v>0.871951219512195</v>
      </c>
      <c r="F143" s="19">
        <f t="shared" si="30"/>
        <v>0.036231884057971</v>
      </c>
    </row>
    <row r="144" ht="19.7" customHeight="1" spans="1:6">
      <c r="A144" s="20" t="s">
        <v>118</v>
      </c>
      <c r="B144" s="18">
        <v>1056</v>
      </c>
      <c r="C144" s="18">
        <v>1030</v>
      </c>
      <c r="D144" s="18">
        <v>1070</v>
      </c>
      <c r="E144" s="19">
        <f t="shared" si="28"/>
        <v>1.03883495145631</v>
      </c>
      <c r="F144" s="19">
        <f t="shared" si="30"/>
        <v>0.0132575757575757</v>
      </c>
    </row>
    <row r="145" ht="19.7" customHeight="1" spans="1:6">
      <c r="A145" s="20" t="s">
        <v>119</v>
      </c>
      <c r="B145" s="18">
        <v>849</v>
      </c>
      <c r="C145" s="18">
        <v>1030</v>
      </c>
      <c r="D145" s="18">
        <v>830</v>
      </c>
      <c r="E145" s="19">
        <f t="shared" si="28"/>
        <v>0.805825242718447</v>
      </c>
      <c r="F145" s="19">
        <f t="shared" si="30"/>
        <v>-0.0223792697290931</v>
      </c>
    </row>
    <row r="146" ht="19.7" customHeight="1" spans="1:6">
      <c r="A146" s="17" t="s">
        <v>120</v>
      </c>
      <c r="B146" s="18">
        <v>22</v>
      </c>
      <c r="C146" s="18">
        <v>82</v>
      </c>
      <c r="D146" s="18">
        <v>20</v>
      </c>
      <c r="E146" s="19">
        <f t="shared" si="28"/>
        <v>0.24390243902439</v>
      </c>
      <c r="F146" s="19">
        <f t="shared" si="30"/>
        <v>-0.0909090909090909</v>
      </c>
    </row>
    <row r="147" ht="19.7" customHeight="1" spans="1:6">
      <c r="A147" s="20" t="s">
        <v>121</v>
      </c>
      <c r="B147" s="18">
        <v>22</v>
      </c>
      <c r="C147" s="18">
        <v>82</v>
      </c>
      <c r="D147" s="18">
        <v>20</v>
      </c>
      <c r="E147" s="19">
        <f t="shared" si="28"/>
        <v>0.24390243902439</v>
      </c>
      <c r="F147" s="19">
        <f t="shared" si="30"/>
        <v>-0.0909090909090909</v>
      </c>
    </row>
    <row r="148" ht="19.7" customHeight="1" spans="1:6">
      <c r="A148" s="17" t="s">
        <v>122</v>
      </c>
      <c r="B148" s="18">
        <f>B149+B155+B158</f>
        <v>13700</v>
      </c>
      <c r="C148" s="18">
        <v>13800</v>
      </c>
      <c r="D148" s="18">
        <v>13800</v>
      </c>
      <c r="E148" s="19">
        <f t="shared" si="28"/>
        <v>1</v>
      </c>
      <c r="F148" s="19">
        <f t="shared" si="30"/>
        <v>0.0072992700729928</v>
      </c>
    </row>
    <row r="149" ht="19.7" customHeight="1" spans="1:6">
      <c r="A149" s="17" t="s">
        <v>123</v>
      </c>
      <c r="B149" s="18">
        <v>79</v>
      </c>
      <c r="C149" s="18">
        <v>100</v>
      </c>
      <c r="D149" s="18">
        <v>983</v>
      </c>
      <c r="E149" s="19">
        <f t="shared" si="28"/>
        <v>9.83</v>
      </c>
      <c r="F149" s="19">
        <f t="shared" si="30"/>
        <v>11.4430379746835</v>
      </c>
    </row>
    <row r="150" ht="19.7" customHeight="1" spans="1:6">
      <c r="A150" s="20" t="s">
        <v>124</v>
      </c>
      <c r="B150" s="18">
        <v>79</v>
      </c>
      <c r="C150" s="18">
        <v>100</v>
      </c>
      <c r="D150" s="18">
        <v>983</v>
      </c>
      <c r="E150" s="19">
        <f t="shared" si="28"/>
        <v>9.83</v>
      </c>
      <c r="F150" s="19">
        <f t="shared" si="30"/>
        <v>11.4430379746835</v>
      </c>
    </row>
    <row r="151" ht="19.7" customHeight="1" spans="1:6">
      <c r="A151" s="17" t="s">
        <v>125</v>
      </c>
      <c r="B151" s="18"/>
      <c r="C151" s="18"/>
      <c r="D151" s="18">
        <v>51</v>
      </c>
      <c r="E151" s="19"/>
      <c r="F151" s="19"/>
    </row>
    <row r="152" ht="19.7" customHeight="1" spans="1:6">
      <c r="A152" s="20" t="s">
        <v>126</v>
      </c>
      <c r="B152" s="18"/>
      <c r="C152" s="18"/>
      <c r="D152" s="18">
        <v>51</v>
      </c>
      <c r="E152" s="19"/>
      <c r="F152" s="19"/>
    </row>
    <row r="153" ht="19.7" customHeight="1" spans="1:6">
      <c r="A153" s="17" t="s">
        <v>127</v>
      </c>
      <c r="B153" s="18"/>
      <c r="C153" s="18"/>
      <c r="D153" s="18">
        <v>21</v>
      </c>
      <c r="E153" s="19"/>
      <c r="F153" s="19"/>
    </row>
    <row r="154" ht="19.7" customHeight="1" spans="1:6">
      <c r="A154" s="20" t="s">
        <v>128</v>
      </c>
      <c r="B154" s="18"/>
      <c r="C154" s="18"/>
      <c r="D154" s="18">
        <v>21</v>
      </c>
      <c r="E154" s="19"/>
      <c r="F154" s="19"/>
    </row>
    <row r="155" ht="19.7" customHeight="1" spans="1:6">
      <c r="A155" s="17" t="s">
        <v>129</v>
      </c>
      <c r="B155" s="18">
        <v>84</v>
      </c>
      <c r="C155" s="18">
        <v>150</v>
      </c>
      <c r="D155" s="18">
        <v>116</v>
      </c>
      <c r="E155" s="19">
        <f t="shared" ref="E155:E162" si="31">D155/C155*100%</f>
        <v>0.773333333333333</v>
      </c>
      <c r="F155" s="19">
        <f t="shared" ref="F155:F162" si="32">(D155/B155-1)*100%</f>
        <v>0.380952380952381</v>
      </c>
    </row>
    <row r="156" ht="19.7" customHeight="1" spans="1:6">
      <c r="A156" s="20" t="s">
        <v>130</v>
      </c>
      <c r="B156" s="18">
        <v>78</v>
      </c>
      <c r="C156" s="18">
        <v>150</v>
      </c>
      <c r="D156" s="18">
        <v>60</v>
      </c>
      <c r="E156" s="19">
        <f t="shared" si="31"/>
        <v>0.4</v>
      </c>
      <c r="F156" s="19">
        <f t="shared" si="32"/>
        <v>-0.230769230769231</v>
      </c>
    </row>
    <row r="157" ht="19.7" customHeight="1" spans="1:6">
      <c r="A157" s="20" t="s">
        <v>131</v>
      </c>
      <c r="B157" s="18">
        <v>6</v>
      </c>
      <c r="C157" s="18"/>
      <c r="D157" s="18">
        <v>56</v>
      </c>
      <c r="E157" s="19"/>
      <c r="F157" s="19"/>
    </row>
    <row r="158" ht="19.7" customHeight="1" spans="1:6">
      <c r="A158" s="17" t="s">
        <v>132</v>
      </c>
      <c r="B158" s="18">
        <v>13537</v>
      </c>
      <c r="C158" s="18">
        <v>13550</v>
      </c>
      <c r="D158" s="18">
        <v>12629</v>
      </c>
      <c r="E158" s="19">
        <f t="shared" si="31"/>
        <v>0.932029520295203</v>
      </c>
      <c r="F158" s="19">
        <f t="shared" si="32"/>
        <v>-0.0670754229149738</v>
      </c>
    </row>
    <row r="159" ht="19.7" customHeight="1" spans="1:6">
      <c r="A159" s="20" t="s">
        <v>133</v>
      </c>
      <c r="B159" s="18">
        <v>13537</v>
      </c>
      <c r="C159" s="18">
        <v>13550</v>
      </c>
      <c r="D159" s="18">
        <v>12629</v>
      </c>
      <c r="E159" s="19">
        <f t="shared" si="31"/>
        <v>0.932029520295203</v>
      </c>
      <c r="F159" s="19">
        <f t="shared" si="32"/>
        <v>-0.0670754229149738</v>
      </c>
    </row>
    <row r="160" ht="19.7" customHeight="1" spans="1:6">
      <c r="A160" s="17" t="s">
        <v>134</v>
      </c>
      <c r="B160" s="18">
        <f>B161+B171+B174+B179+B186+B182</f>
        <v>16935</v>
      </c>
      <c r="C160" s="18">
        <v>17023</v>
      </c>
      <c r="D160" s="18">
        <v>6296</v>
      </c>
      <c r="E160" s="19">
        <f t="shared" si="31"/>
        <v>0.369852552429067</v>
      </c>
      <c r="F160" s="19">
        <f t="shared" si="32"/>
        <v>-0.628225568349572</v>
      </c>
    </row>
    <row r="161" ht="19.7" customHeight="1" spans="1:6">
      <c r="A161" s="17" t="s">
        <v>135</v>
      </c>
      <c r="B161" s="18">
        <v>14487</v>
      </c>
      <c r="C161" s="18">
        <v>12000</v>
      </c>
      <c r="D161" s="18">
        <v>4575</v>
      </c>
      <c r="E161" s="19">
        <f t="shared" si="31"/>
        <v>0.38125</v>
      </c>
      <c r="F161" s="19">
        <f t="shared" si="32"/>
        <v>-0.684199627252019</v>
      </c>
    </row>
    <row r="162" ht="19.7" customHeight="1" spans="1:6">
      <c r="A162" s="20" t="s">
        <v>11</v>
      </c>
      <c r="B162" s="18">
        <v>291</v>
      </c>
      <c r="C162" s="18">
        <v>600</v>
      </c>
      <c r="D162" s="18">
        <v>260</v>
      </c>
      <c r="E162" s="19">
        <f t="shared" si="31"/>
        <v>0.433333333333333</v>
      </c>
      <c r="F162" s="19">
        <f t="shared" si="32"/>
        <v>-0.106529209621993</v>
      </c>
    </row>
    <row r="163" ht="19.7" customHeight="1" spans="1:6">
      <c r="A163" s="20" t="s">
        <v>136</v>
      </c>
      <c r="B163" s="18"/>
      <c r="C163" s="18"/>
      <c r="D163" s="18"/>
      <c r="E163" s="19"/>
      <c r="F163" s="19"/>
    </row>
    <row r="164" ht="19.7" customHeight="1" spans="1:6">
      <c r="A164" s="20" t="s">
        <v>137</v>
      </c>
      <c r="B164" s="18">
        <v>156</v>
      </c>
      <c r="C164" s="18">
        <v>500</v>
      </c>
      <c r="D164" s="18">
        <v>131</v>
      </c>
      <c r="E164" s="19">
        <f t="shared" ref="E164:E171" si="33">D164/C164*100%</f>
        <v>0.262</v>
      </c>
      <c r="F164" s="19">
        <f t="shared" ref="F164:F171" si="34">(D164/B164-1)*100%</f>
        <v>-0.16025641025641</v>
      </c>
    </row>
    <row r="165" ht="19.7" customHeight="1" spans="1:6">
      <c r="A165" s="20" t="s">
        <v>138</v>
      </c>
      <c r="B165" s="18">
        <v>467</v>
      </c>
      <c r="C165" s="18">
        <v>1800</v>
      </c>
      <c r="D165" s="18">
        <v>881</v>
      </c>
      <c r="E165" s="19">
        <f t="shared" si="33"/>
        <v>0.489444444444444</v>
      </c>
      <c r="F165" s="19">
        <f t="shared" si="34"/>
        <v>0.886509635974304</v>
      </c>
    </row>
    <row r="166" ht="19.7" customHeight="1" spans="1:6">
      <c r="A166" s="20" t="s">
        <v>139</v>
      </c>
      <c r="B166" s="18">
        <v>9666</v>
      </c>
      <c r="C166" s="18">
        <v>1200</v>
      </c>
      <c r="D166" s="18"/>
      <c r="E166" s="19">
        <f t="shared" si="33"/>
        <v>0</v>
      </c>
      <c r="F166" s="19">
        <f t="shared" si="34"/>
        <v>-1</v>
      </c>
    </row>
    <row r="167" ht="19.7" customHeight="1" spans="1:6">
      <c r="A167" s="20" t="s">
        <v>140</v>
      </c>
      <c r="B167" s="18">
        <v>89</v>
      </c>
      <c r="C167" s="18">
        <v>450</v>
      </c>
      <c r="D167" s="18">
        <v>279</v>
      </c>
      <c r="E167" s="19">
        <f t="shared" si="33"/>
        <v>0.62</v>
      </c>
      <c r="F167" s="19">
        <f t="shared" si="34"/>
        <v>2.13483146067416</v>
      </c>
    </row>
    <row r="168" ht="19.7" customHeight="1" spans="1:6">
      <c r="A168" s="20" t="s">
        <v>141</v>
      </c>
      <c r="B168" s="18">
        <v>200</v>
      </c>
      <c r="C168" s="18">
        <v>450</v>
      </c>
      <c r="D168" s="18">
        <v>131</v>
      </c>
      <c r="E168" s="19">
        <f t="shared" si="33"/>
        <v>0.291111111111111</v>
      </c>
      <c r="F168" s="19">
        <f t="shared" si="34"/>
        <v>-0.345</v>
      </c>
    </row>
    <row r="169" ht="19.7" customHeight="1" spans="1:6">
      <c r="A169" s="20" t="s">
        <v>142</v>
      </c>
      <c r="B169" s="18">
        <v>1175</v>
      </c>
      <c r="C169" s="18">
        <v>100</v>
      </c>
      <c r="D169" s="18">
        <v>1044</v>
      </c>
      <c r="E169" s="19">
        <f t="shared" si="33"/>
        <v>10.44</v>
      </c>
      <c r="F169" s="19">
        <f t="shared" si="34"/>
        <v>-0.111489361702128</v>
      </c>
    </row>
    <row r="170" ht="19.7" customHeight="1" spans="1:6">
      <c r="A170" s="20" t="s">
        <v>143</v>
      </c>
      <c r="B170" s="18">
        <v>2443</v>
      </c>
      <c r="C170" s="18">
        <v>6900</v>
      </c>
      <c r="D170" s="18">
        <v>1849</v>
      </c>
      <c r="E170" s="19">
        <f t="shared" si="33"/>
        <v>0.267971014492754</v>
      </c>
      <c r="F170" s="19">
        <f t="shared" si="34"/>
        <v>-0.243143675808432</v>
      </c>
    </row>
    <row r="171" ht="19.7" customHeight="1" spans="1:6">
      <c r="A171" s="17" t="s">
        <v>144</v>
      </c>
      <c r="B171" s="18">
        <v>141</v>
      </c>
      <c r="C171" s="18">
        <v>800</v>
      </c>
      <c r="D171" s="18">
        <v>184</v>
      </c>
      <c r="E171" s="19">
        <f t="shared" si="33"/>
        <v>0.23</v>
      </c>
      <c r="F171" s="19">
        <f t="shared" si="34"/>
        <v>0.304964539007092</v>
      </c>
    </row>
    <row r="172" ht="19.7" customHeight="1" spans="1:6">
      <c r="A172" s="22" t="s">
        <v>145</v>
      </c>
      <c r="B172" s="18"/>
      <c r="C172" s="18"/>
      <c r="D172" s="18">
        <v>35</v>
      </c>
      <c r="E172" s="19"/>
      <c r="F172" s="19"/>
    </row>
    <row r="173" ht="19.7" customHeight="1" spans="1:6">
      <c r="A173" s="20" t="s">
        <v>146</v>
      </c>
      <c r="B173" s="18">
        <v>141</v>
      </c>
      <c r="C173" s="18">
        <v>800</v>
      </c>
      <c r="D173" s="18">
        <v>149</v>
      </c>
      <c r="E173" s="19">
        <f t="shared" ref="E173:E181" si="35">D173/C173*100%</f>
        <v>0.18625</v>
      </c>
      <c r="F173" s="19">
        <f t="shared" ref="F173:F175" si="36">(D173/B173-1)*100%</f>
        <v>0.0567375886524824</v>
      </c>
    </row>
    <row r="174" ht="19.7" customHeight="1" spans="1:6">
      <c r="A174" s="17" t="s">
        <v>147</v>
      </c>
      <c r="B174" s="18">
        <v>192</v>
      </c>
      <c r="C174" s="18">
        <v>650</v>
      </c>
      <c r="D174" s="18">
        <v>84</v>
      </c>
      <c r="E174" s="19">
        <f t="shared" si="35"/>
        <v>0.129230769230769</v>
      </c>
      <c r="F174" s="19">
        <f t="shared" si="36"/>
        <v>-0.5625</v>
      </c>
    </row>
    <row r="175" ht="19.7" customHeight="1" spans="1:6">
      <c r="A175" s="20" t="s">
        <v>11</v>
      </c>
      <c r="B175" s="18">
        <v>159</v>
      </c>
      <c r="C175" s="18">
        <v>230</v>
      </c>
      <c r="D175" s="18">
        <v>6</v>
      </c>
      <c r="E175" s="19">
        <f t="shared" si="35"/>
        <v>0.0260869565217391</v>
      </c>
      <c r="F175" s="19">
        <f t="shared" si="36"/>
        <v>-0.962264150943396</v>
      </c>
    </row>
    <row r="176" ht="19.7" customHeight="1" spans="1:6">
      <c r="A176" s="20" t="s">
        <v>148</v>
      </c>
      <c r="B176" s="18"/>
      <c r="C176" s="18">
        <v>50</v>
      </c>
      <c r="D176" s="18">
        <v>38</v>
      </c>
      <c r="E176" s="19">
        <f t="shared" si="35"/>
        <v>0.76</v>
      </c>
      <c r="F176" s="19"/>
    </row>
    <row r="177" ht="19.7" customHeight="1" spans="1:6">
      <c r="A177" s="20" t="s">
        <v>149</v>
      </c>
      <c r="B177" s="18"/>
      <c r="C177" s="18">
        <v>350</v>
      </c>
      <c r="D177" s="18"/>
      <c r="E177" s="19">
        <f t="shared" si="35"/>
        <v>0</v>
      </c>
      <c r="F177" s="19"/>
    </row>
    <row r="178" ht="19.7" customHeight="1" spans="1:6">
      <c r="A178" s="20" t="s">
        <v>150</v>
      </c>
      <c r="B178" s="18">
        <v>33</v>
      </c>
      <c r="C178" s="18">
        <v>20</v>
      </c>
      <c r="D178" s="18">
        <v>40</v>
      </c>
      <c r="E178" s="19">
        <f t="shared" si="35"/>
        <v>2</v>
      </c>
      <c r="F178" s="19">
        <f t="shared" ref="F178:F182" si="37">(D178/B178-1)*100%</f>
        <v>0.212121212121212</v>
      </c>
    </row>
    <row r="179" ht="19.7" customHeight="1" spans="1:6">
      <c r="A179" s="17" t="s">
        <v>151</v>
      </c>
      <c r="B179" s="18">
        <v>154</v>
      </c>
      <c r="C179" s="18">
        <v>800</v>
      </c>
      <c r="D179" s="18">
        <v>331</v>
      </c>
      <c r="E179" s="19">
        <f t="shared" si="35"/>
        <v>0.41375</v>
      </c>
      <c r="F179" s="19">
        <f t="shared" si="37"/>
        <v>1.14935064935065</v>
      </c>
    </row>
    <row r="180" ht="19.7" customHeight="1" spans="1:6">
      <c r="A180" s="20" t="s">
        <v>152</v>
      </c>
      <c r="B180" s="18"/>
      <c r="C180" s="18">
        <v>140</v>
      </c>
      <c r="D180" s="18">
        <v>16</v>
      </c>
      <c r="E180" s="19">
        <f t="shared" si="35"/>
        <v>0.114285714285714</v>
      </c>
      <c r="F180" s="19"/>
    </row>
    <row r="181" ht="19.7" customHeight="1" spans="1:6">
      <c r="A181" s="23" t="s">
        <v>153</v>
      </c>
      <c r="B181" s="18">
        <v>154</v>
      </c>
      <c r="C181" s="18">
        <v>660</v>
      </c>
      <c r="D181" s="18">
        <v>315</v>
      </c>
      <c r="E181" s="19">
        <f t="shared" si="35"/>
        <v>0.477272727272727</v>
      </c>
      <c r="F181" s="19">
        <f t="shared" si="37"/>
        <v>1.04545454545455</v>
      </c>
    </row>
    <row r="182" ht="19.7" customHeight="1" spans="1:6">
      <c r="A182" s="24" t="s">
        <v>154</v>
      </c>
      <c r="B182" s="18">
        <v>173</v>
      </c>
      <c r="C182" s="18"/>
      <c r="D182" s="18">
        <v>637</v>
      </c>
      <c r="E182" s="19"/>
      <c r="F182" s="19">
        <f t="shared" si="37"/>
        <v>2.68208092485549</v>
      </c>
    </row>
    <row r="183" ht="19.7" customHeight="1" spans="1:6">
      <c r="A183" s="22" t="s">
        <v>11</v>
      </c>
      <c r="B183" s="18">
        <v>65</v>
      </c>
      <c r="C183" s="18"/>
      <c r="D183" s="18">
        <v>10</v>
      </c>
      <c r="E183" s="19"/>
      <c r="F183" s="19"/>
    </row>
    <row r="184" ht="19.7" customHeight="1" spans="1:6">
      <c r="A184" s="22" t="s">
        <v>155</v>
      </c>
      <c r="B184" s="18">
        <v>64</v>
      </c>
      <c r="C184" s="18"/>
      <c r="D184" s="18">
        <v>35</v>
      </c>
      <c r="E184" s="19"/>
      <c r="F184" s="19"/>
    </row>
    <row r="185" ht="19.7" customHeight="1" spans="1:6">
      <c r="A185" s="22" t="s">
        <v>156</v>
      </c>
      <c r="B185" s="18">
        <v>44</v>
      </c>
      <c r="C185" s="18"/>
      <c r="D185" s="18">
        <v>592</v>
      </c>
      <c r="E185" s="19"/>
      <c r="F185" s="19">
        <f t="shared" ref="F185:F207" si="38">(D185/B185-1)*100%</f>
        <v>12.4545454545455</v>
      </c>
    </row>
    <row r="186" ht="19.7" customHeight="1" spans="1:6">
      <c r="A186" s="25" t="s">
        <v>157</v>
      </c>
      <c r="B186" s="18">
        <v>1788</v>
      </c>
      <c r="C186" s="18">
        <v>2773</v>
      </c>
      <c r="D186" s="18">
        <v>485</v>
      </c>
      <c r="E186" s="19">
        <f t="shared" ref="E186:E194" si="39">D186/C186*100%</f>
        <v>0.174900829426614</v>
      </c>
      <c r="F186" s="19">
        <f t="shared" si="38"/>
        <v>-0.728747203579418</v>
      </c>
    </row>
    <row r="187" ht="19.7" customHeight="1" spans="1:6">
      <c r="A187" s="23" t="s">
        <v>158</v>
      </c>
      <c r="B187" s="18">
        <v>51</v>
      </c>
      <c r="C187" s="26"/>
      <c r="D187" s="18">
        <v>63</v>
      </c>
      <c r="E187" s="19"/>
      <c r="F187" s="19">
        <f t="shared" si="38"/>
        <v>0.235294117647059</v>
      </c>
    </row>
    <row r="188" ht="19.7" customHeight="1" spans="1:6">
      <c r="A188" s="20" t="s">
        <v>159</v>
      </c>
      <c r="B188" s="18">
        <v>1737</v>
      </c>
      <c r="C188" s="18">
        <v>2773</v>
      </c>
      <c r="D188" s="18">
        <v>422</v>
      </c>
      <c r="E188" s="19">
        <f t="shared" si="39"/>
        <v>0.152181752614497</v>
      </c>
      <c r="F188" s="19">
        <f t="shared" si="38"/>
        <v>-0.757052389176742</v>
      </c>
    </row>
    <row r="189" ht="19.7" customHeight="1" spans="1:6">
      <c r="A189" s="17" t="s">
        <v>160</v>
      </c>
      <c r="B189" s="18">
        <f>B190+B196+B199+B206+B210+B215+B218+B225+B231+B234+B237+B240+B243+B246+B248+B255+B252</f>
        <v>66549</v>
      </c>
      <c r="C189" s="18">
        <v>67336</v>
      </c>
      <c r="D189" s="18">
        <v>73562</v>
      </c>
      <c r="E189" s="19">
        <f t="shared" si="39"/>
        <v>1.09246168468576</v>
      </c>
      <c r="F189" s="19">
        <f t="shared" si="38"/>
        <v>0.105380997460518</v>
      </c>
    </row>
    <row r="190" ht="19.7" customHeight="1" spans="1:6">
      <c r="A190" s="17" t="s">
        <v>161</v>
      </c>
      <c r="B190" s="18">
        <v>1308</v>
      </c>
      <c r="C190" s="18">
        <v>1540</v>
      </c>
      <c r="D190" s="18">
        <v>1886</v>
      </c>
      <c r="E190" s="19">
        <f t="shared" si="39"/>
        <v>1.22467532467532</v>
      </c>
      <c r="F190" s="19">
        <f t="shared" si="38"/>
        <v>0.441896024464832</v>
      </c>
    </row>
    <row r="191" ht="19.7" customHeight="1" spans="1:6">
      <c r="A191" s="20" t="s">
        <v>11</v>
      </c>
      <c r="B191" s="18">
        <v>333</v>
      </c>
      <c r="C191" s="18">
        <v>710</v>
      </c>
      <c r="D191" s="18">
        <v>405</v>
      </c>
      <c r="E191" s="19">
        <f t="shared" si="39"/>
        <v>0.570422535211268</v>
      </c>
      <c r="F191" s="19">
        <f t="shared" si="38"/>
        <v>0.216216216216216</v>
      </c>
    </row>
    <row r="192" ht="19.7" customHeight="1" spans="1:6">
      <c r="A192" s="21" t="s">
        <v>136</v>
      </c>
      <c r="B192" s="18">
        <v>5</v>
      </c>
      <c r="C192" s="18">
        <v>120</v>
      </c>
      <c r="D192" s="18">
        <v>128</v>
      </c>
      <c r="E192" s="19">
        <f t="shared" si="39"/>
        <v>1.06666666666667</v>
      </c>
      <c r="F192" s="19">
        <f t="shared" si="38"/>
        <v>24.6</v>
      </c>
    </row>
    <row r="193" ht="19.7" customHeight="1" spans="1:6">
      <c r="A193" s="20" t="s">
        <v>162</v>
      </c>
      <c r="B193" s="18">
        <v>151</v>
      </c>
      <c r="C193" s="18">
        <v>120</v>
      </c>
      <c r="D193" s="18">
        <v>281</v>
      </c>
      <c r="E193" s="19">
        <f t="shared" si="39"/>
        <v>2.34166666666667</v>
      </c>
      <c r="F193" s="19">
        <f t="shared" si="38"/>
        <v>0.860927152317881</v>
      </c>
    </row>
    <row r="194" ht="19.7" customHeight="1" spans="1:6">
      <c r="A194" s="20" t="s">
        <v>163</v>
      </c>
      <c r="B194" s="18">
        <v>607</v>
      </c>
      <c r="C194" s="18">
        <v>590</v>
      </c>
      <c r="D194" s="18">
        <v>758</v>
      </c>
      <c r="E194" s="19">
        <f t="shared" si="39"/>
        <v>1.28474576271186</v>
      </c>
      <c r="F194" s="19">
        <f t="shared" si="38"/>
        <v>0.248764415156507</v>
      </c>
    </row>
    <row r="195" ht="19.7" customHeight="1" spans="1:6">
      <c r="A195" s="20" t="s">
        <v>164</v>
      </c>
      <c r="B195" s="18">
        <v>212</v>
      </c>
      <c r="C195" s="18">
        <v>0</v>
      </c>
      <c r="D195" s="18">
        <v>314</v>
      </c>
      <c r="E195" s="19"/>
      <c r="F195" s="19">
        <f t="shared" si="38"/>
        <v>0.481132075471698</v>
      </c>
    </row>
    <row r="196" ht="19.7" customHeight="1" spans="1:6">
      <c r="A196" s="17" t="s">
        <v>165</v>
      </c>
      <c r="B196" s="18">
        <v>2007</v>
      </c>
      <c r="C196" s="18">
        <v>950</v>
      </c>
      <c r="D196" s="18">
        <v>676</v>
      </c>
      <c r="E196" s="19">
        <f t="shared" ref="E196:E204" si="40">D196/C196*100%</f>
        <v>0.711578947368421</v>
      </c>
      <c r="F196" s="19">
        <f t="shared" si="38"/>
        <v>-0.663178873941206</v>
      </c>
    </row>
    <row r="197" ht="19.7" customHeight="1" spans="1:6">
      <c r="A197" s="20" t="s">
        <v>11</v>
      </c>
      <c r="B197" s="18">
        <v>463</v>
      </c>
      <c r="C197" s="18">
        <v>600</v>
      </c>
      <c r="D197" s="18">
        <v>398</v>
      </c>
      <c r="E197" s="19">
        <f t="shared" si="40"/>
        <v>0.663333333333333</v>
      </c>
      <c r="F197" s="19">
        <f t="shared" si="38"/>
        <v>-0.140388768898488</v>
      </c>
    </row>
    <row r="198" ht="19.7" customHeight="1" spans="1:6">
      <c r="A198" s="20" t="s">
        <v>166</v>
      </c>
      <c r="B198" s="18">
        <v>1544</v>
      </c>
      <c r="C198" s="18">
        <v>350</v>
      </c>
      <c r="D198" s="18">
        <v>278</v>
      </c>
      <c r="E198" s="19">
        <f t="shared" si="40"/>
        <v>0.794285714285714</v>
      </c>
      <c r="F198" s="19">
        <f t="shared" si="38"/>
        <v>-0.819948186528497</v>
      </c>
    </row>
    <row r="199" ht="19.7" customHeight="1" spans="1:6">
      <c r="A199" s="24" t="s">
        <v>167</v>
      </c>
      <c r="B199" s="18">
        <v>10454</v>
      </c>
      <c r="C199" s="18">
        <v>15600</v>
      </c>
      <c r="D199" s="18">
        <v>14526</v>
      </c>
      <c r="E199" s="19">
        <f t="shared" si="40"/>
        <v>0.931153846153846</v>
      </c>
      <c r="F199" s="19">
        <f t="shared" si="38"/>
        <v>0.389515974746508</v>
      </c>
    </row>
    <row r="200" ht="19.7" customHeight="1" spans="1:6">
      <c r="A200" s="20" t="s">
        <v>168</v>
      </c>
      <c r="B200" s="18">
        <v>77</v>
      </c>
      <c r="C200" s="18">
        <v>150</v>
      </c>
      <c r="D200" s="18">
        <v>40</v>
      </c>
      <c r="E200" s="19">
        <f t="shared" si="40"/>
        <v>0.266666666666667</v>
      </c>
      <c r="F200" s="19">
        <f t="shared" si="38"/>
        <v>-0.480519480519481</v>
      </c>
    </row>
    <row r="201" ht="19.7" customHeight="1" spans="1:6">
      <c r="A201" s="20" t="s">
        <v>169</v>
      </c>
      <c r="B201" s="18">
        <v>88</v>
      </c>
      <c r="C201" s="18">
        <v>35</v>
      </c>
      <c r="D201" s="18">
        <v>172</v>
      </c>
      <c r="E201" s="19">
        <f t="shared" si="40"/>
        <v>4.91428571428571</v>
      </c>
      <c r="F201" s="19">
        <f t="shared" si="38"/>
        <v>0.954545454545455</v>
      </c>
    </row>
    <row r="202" ht="19.7" customHeight="1" spans="1:6">
      <c r="A202" s="20" t="s">
        <v>170</v>
      </c>
      <c r="B202" s="18">
        <v>4274</v>
      </c>
      <c r="C202" s="18">
        <v>12000</v>
      </c>
      <c r="D202" s="18">
        <v>3827</v>
      </c>
      <c r="E202" s="19">
        <f t="shared" si="40"/>
        <v>0.318916666666667</v>
      </c>
      <c r="F202" s="19">
        <f t="shared" si="38"/>
        <v>-0.104585868039307</v>
      </c>
    </row>
    <row r="203" ht="19.7" customHeight="1" spans="1:6">
      <c r="A203" s="20" t="s">
        <v>171</v>
      </c>
      <c r="B203" s="18">
        <v>1211</v>
      </c>
      <c r="C203" s="18">
        <v>1200</v>
      </c>
      <c r="D203" s="18">
        <v>2024</v>
      </c>
      <c r="E203" s="19">
        <f t="shared" si="40"/>
        <v>1.68666666666667</v>
      </c>
      <c r="F203" s="19">
        <f t="shared" si="38"/>
        <v>0.671345995045417</v>
      </c>
    </row>
    <row r="204" ht="19.7" customHeight="1" spans="1:6">
      <c r="A204" s="20" t="s">
        <v>172</v>
      </c>
      <c r="B204" s="18">
        <v>138</v>
      </c>
      <c r="C204" s="18">
        <v>2215</v>
      </c>
      <c r="D204" s="18">
        <v>8362</v>
      </c>
      <c r="E204" s="19">
        <f t="shared" si="40"/>
        <v>3.77516930022573</v>
      </c>
      <c r="F204" s="19">
        <f t="shared" si="38"/>
        <v>59.5942028985507</v>
      </c>
    </row>
    <row r="205" ht="19.7" customHeight="1" spans="1:6">
      <c r="A205" s="22" t="s">
        <v>173</v>
      </c>
      <c r="B205" s="18">
        <v>378</v>
      </c>
      <c r="C205" s="18"/>
      <c r="D205" s="18">
        <v>101</v>
      </c>
      <c r="E205" s="19"/>
      <c r="F205" s="19">
        <f t="shared" si="38"/>
        <v>-0.732804232804233</v>
      </c>
    </row>
    <row r="206" ht="19.7" customHeight="1" spans="1:6">
      <c r="A206" s="17" t="s">
        <v>174</v>
      </c>
      <c r="B206" s="18">
        <v>1376</v>
      </c>
      <c r="C206" s="18">
        <v>680</v>
      </c>
      <c r="D206" s="18">
        <v>794</v>
      </c>
      <c r="E206" s="19">
        <f t="shared" ref="E206:E220" si="41">D206/C206*100%</f>
        <v>1.16764705882353</v>
      </c>
      <c r="F206" s="19">
        <f t="shared" si="38"/>
        <v>-0.42296511627907</v>
      </c>
    </row>
    <row r="207" ht="19.7" customHeight="1" spans="1:6">
      <c r="A207" s="20" t="s">
        <v>175</v>
      </c>
      <c r="B207" s="18">
        <v>31</v>
      </c>
      <c r="C207" s="18">
        <v>70</v>
      </c>
      <c r="D207" s="18">
        <v>700</v>
      </c>
      <c r="E207" s="19">
        <f t="shared" si="41"/>
        <v>10</v>
      </c>
      <c r="F207" s="19">
        <f t="shared" si="38"/>
        <v>21.5806451612903</v>
      </c>
    </row>
    <row r="208" ht="19.7" customHeight="1" spans="1:6">
      <c r="A208" s="20" t="s">
        <v>176</v>
      </c>
      <c r="B208" s="18">
        <v>8</v>
      </c>
      <c r="C208" s="18">
        <v>10</v>
      </c>
      <c r="D208" s="18"/>
      <c r="E208" s="19">
        <f t="shared" si="41"/>
        <v>0</v>
      </c>
      <c r="F208" s="19"/>
    </row>
    <row r="209" ht="19.7" customHeight="1" spans="1:6">
      <c r="A209" s="20" t="s">
        <v>177</v>
      </c>
      <c r="B209" s="18">
        <v>1337</v>
      </c>
      <c r="C209" s="18">
        <v>600</v>
      </c>
      <c r="D209" s="18">
        <v>94</v>
      </c>
      <c r="E209" s="19">
        <f t="shared" si="41"/>
        <v>0.156666666666667</v>
      </c>
      <c r="F209" s="19">
        <f t="shared" ref="F209:F218" si="42">(D209/B209-1)*100%</f>
        <v>-0.929693343305909</v>
      </c>
    </row>
    <row r="210" ht="19.7" customHeight="1" spans="1:6">
      <c r="A210" s="17" t="s">
        <v>178</v>
      </c>
      <c r="B210" s="18">
        <v>9438</v>
      </c>
      <c r="C210" s="18">
        <v>3500</v>
      </c>
      <c r="D210" s="18">
        <v>11311</v>
      </c>
      <c r="E210" s="19">
        <f t="shared" si="41"/>
        <v>3.23171428571429</v>
      </c>
      <c r="F210" s="19">
        <f t="shared" si="42"/>
        <v>0.198453062089426</v>
      </c>
    </row>
    <row r="211" ht="19.7" customHeight="1" spans="1:6">
      <c r="A211" s="20" t="s">
        <v>179</v>
      </c>
      <c r="B211" s="18">
        <v>1928</v>
      </c>
      <c r="C211" s="18">
        <v>950</v>
      </c>
      <c r="D211" s="18">
        <v>2206</v>
      </c>
      <c r="E211" s="19">
        <f t="shared" si="41"/>
        <v>2.32210526315789</v>
      </c>
      <c r="F211" s="19">
        <f t="shared" si="42"/>
        <v>0.144190871369295</v>
      </c>
    </row>
    <row r="212" ht="19.7" customHeight="1" spans="1:6">
      <c r="A212" s="20" t="s">
        <v>180</v>
      </c>
      <c r="B212" s="18">
        <v>194</v>
      </c>
      <c r="C212" s="18">
        <v>90</v>
      </c>
      <c r="D212" s="18"/>
      <c r="E212" s="19">
        <f t="shared" si="41"/>
        <v>0</v>
      </c>
      <c r="F212" s="19">
        <f t="shared" si="42"/>
        <v>-1</v>
      </c>
    </row>
    <row r="213" ht="19.7" customHeight="1" spans="1:6">
      <c r="A213" s="20" t="s">
        <v>181</v>
      </c>
      <c r="B213" s="18">
        <v>792</v>
      </c>
      <c r="C213" s="18">
        <v>70</v>
      </c>
      <c r="D213" s="18">
        <v>1125</v>
      </c>
      <c r="E213" s="19">
        <f t="shared" si="41"/>
        <v>16.0714285714286</v>
      </c>
      <c r="F213" s="19">
        <f t="shared" si="42"/>
        <v>0.420454545454545</v>
      </c>
    </row>
    <row r="214" ht="19.7" customHeight="1" spans="1:6">
      <c r="A214" s="20" t="s">
        <v>182</v>
      </c>
      <c r="B214" s="18">
        <v>6524</v>
      </c>
      <c r="C214" s="18">
        <v>2390</v>
      </c>
      <c r="D214" s="18">
        <v>7980</v>
      </c>
      <c r="E214" s="19">
        <f t="shared" si="41"/>
        <v>3.33891213389121</v>
      </c>
      <c r="F214" s="19">
        <f t="shared" si="42"/>
        <v>0.223175965665236</v>
      </c>
    </row>
    <row r="215" ht="19.7" customHeight="1" spans="1:6">
      <c r="A215" s="17" t="s">
        <v>183</v>
      </c>
      <c r="B215" s="18">
        <v>169</v>
      </c>
      <c r="C215" s="18">
        <v>480</v>
      </c>
      <c r="D215" s="18">
        <v>383</v>
      </c>
      <c r="E215" s="19">
        <f t="shared" si="41"/>
        <v>0.797916666666667</v>
      </c>
      <c r="F215" s="19">
        <f t="shared" si="42"/>
        <v>1.26627218934911</v>
      </c>
    </row>
    <row r="216" ht="19.7" customHeight="1" spans="1:6">
      <c r="A216" s="20" t="s">
        <v>184</v>
      </c>
      <c r="B216" s="18">
        <v>155</v>
      </c>
      <c r="C216" s="18">
        <v>240</v>
      </c>
      <c r="D216" s="18">
        <v>334</v>
      </c>
      <c r="E216" s="19">
        <f t="shared" si="41"/>
        <v>1.39166666666667</v>
      </c>
      <c r="F216" s="19">
        <f t="shared" si="42"/>
        <v>1.15483870967742</v>
      </c>
    </row>
    <row r="217" ht="19.7" customHeight="1" spans="1:6">
      <c r="A217" s="20" t="s">
        <v>185</v>
      </c>
      <c r="B217" s="18">
        <v>14</v>
      </c>
      <c r="C217" s="18">
        <v>240</v>
      </c>
      <c r="D217" s="18">
        <v>49</v>
      </c>
      <c r="E217" s="19">
        <f t="shared" si="41"/>
        <v>0.204166666666667</v>
      </c>
      <c r="F217" s="19">
        <f t="shared" si="42"/>
        <v>2.5</v>
      </c>
    </row>
    <row r="218" ht="19.7" customHeight="1" spans="1:6">
      <c r="A218" s="17" t="s">
        <v>186</v>
      </c>
      <c r="B218" s="18">
        <v>2556</v>
      </c>
      <c r="C218" s="18">
        <v>1550</v>
      </c>
      <c r="D218" s="18">
        <v>2919</v>
      </c>
      <c r="E218" s="19">
        <f t="shared" si="41"/>
        <v>1.88322580645161</v>
      </c>
      <c r="F218" s="19">
        <f t="shared" si="42"/>
        <v>0.142018779342723</v>
      </c>
    </row>
    <row r="219" ht="19.7" customHeight="1" spans="1:6">
      <c r="A219" s="20" t="s">
        <v>187</v>
      </c>
      <c r="B219" s="18"/>
      <c r="C219" s="18">
        <v>35</v>
      </c>
      <c r="D219" s="18">
        <v>391</v>
      </c>
      <c r="E219" s="19">
        <f t="shared" si="41"/>
        <v>11.1714285714286</v>
      </c>
      <c r="F219" s="19"/>
    </row>
    <row r="220" ht="19.7" customHeight="1" spans="1:6">
      <c r="A220" s="20" t="s">
        <v>188</v>
      </c>
      <c r="B220" s="18">
        <v>1479</v>
      </c>
      <c r="C220" s="18">
        <v>1200</v>
      </c>
      <c r="D220" s="18">
        <v>1674</v>
      </c>
      <c r="E220" s="19">
        <f t="shared" si="41"/>
        <v>1.395</v>
      </c>
      <c r="F220" s="19">
        <f t="shared" ref="F220:F227" si="43">(D220/B220-1)*100%</f>
        <v>0.13184584178499</v>
      </c>
    </row>
    <row r="221" ht="19.7" customHeight="1" spans="1:6">
      <c r="A221" s="20" t="s">
        <v>189</v>
      </c>
      <c r="B221" s="18">
        <v>320</v>
      </c>
      <c r="C221" s="18"/>
      <c r="D221" s="18">
        <v>436</v>
      </c>
      <c r="E221" s="19"/>
      <c r="F221" s="19"/>
    </row>
    <row r="222" ht="19.7" customHeight="1" spans="1:6">
      <c r="A222" s="20" t="s">
        <v>190</v>
      </c>
      <c r="B222" s="18">
        <v>62</v>
      </c>
      <c r="C222" s="18">
        <v>100</v>
      </c>
      <c r="D222" s="18">
        <v>59</v>
      </c>
      <c r="E222" s="19">
        <f t="shared" ref="E222:E240" si="44">D222/C222*100%</f>
        <v>0.59</v>
      </c>
      <c r="F222" s="19">
        <f t="shared" si="43"/>
        <v>-0.0483870967741935</v>
      </c>
    </row>
    <row r="223" ht="19.7" customHeight="1" spans="1:6">
      <c r="A223" s="22" t="s">
        <v>191</v>
      </c>
      <c r="B223" s="18">
        <v>278</v>
      </c>
      <c r="C223" s="18"/>
      <c r="D223" s="18">
        <v>235</v>
      </c>
      <c r="E223" s="19"/>
      <c r="F223" s="19">
        <f t="shared" si="43"/>
        <v>-0.154676258992806</v>
      </c>
    </row>
    <row r="224" ht="19.7" customHeight="1" spans="1:6">
      <c r="A224" s="20" t="s">
        <v>192</v>
      </c>
      <c r="B224" s="18">
        <v>417</v>
      </c>
      <c r="C224" s="18">
        <v>215</v>
      </c>
      <c r="D224" s="18">
        <v>124</v>
      </c>
      <c r="E224" s="19">
        <f t="shared" si="44"/>
        <v>0.576744186046512</v>
      </c>
      <c r="F224" s="19">
        <f t="shared" si="43"/>
        <v>-0.702637889688249</v>
      </c>
    </row>
    <row r="225" ht="19.7" customHeight="1" spans="1:6">
      <c r="A225" s="17" t="s">
        <v>193</v>
      </c>
      <c r="B225" s="18">
        <v>2057</v>
      </c>
      <c r="C225" s="18">
        <v>2000</v>
      </c>
      <c r="D225" s="18">
        <v>2841</v>
      </c>
      <c r="E225" s="19">
        <f t="shared" si="44"/>
        <v>1.4205</v>
      </c>
      <c r="F225" s="19">
        <f t="shared" si="43"/>
        <v>0.381137578998542</v>
      </c>
    </row>
    <row r="226" ht="19.7" customHeight="1" spans="1:6">
      <c r="A226" s="20" t="s">
        <v>11</v>
      </c>
      <c r="B226" s="18">
        <v>193</v>
      </c>
      <c r="C226" s="18">
        <v>230</v>
      </c>
      <c r="D226" s="18">
        <v>166</v>
      </c>
      <c r="E226" s="19">
        <f t="shared" si="44"/>
        <v>0.721739130434783</v>
      </c>
      <c r="F226" s="19">
        <f t="shared" si="43"/>
        <v>-0.139896373056995</v>
      </c>
    </row>
    <row r="227" ht="19.7" customHeight="1" spans="1:6">
      <c r="A227" s="20" t="s">
        <v>194</v>
      </c>
      <c r="B227" s="18">
        <v>39</v>
      </c>
      <c r="C227" s="18">
        <v>350</v>
      </c>
      <c r="D227" s="18">
        <v>167</v>
      </c>
      <c r="E227" s="19">
        <f t="shared" si="44"/>
        <v>0.477142857142857</v>
      </c>
      <c r="F227" s="19">
        <f t="shared" si="43"/>
        <v>3.28205128205128</v>
      </c>
    </row>
    <row r="228" ht="19.7" customHeight="1" spans="1:6">
      <c r="A228" s="20" t="s">
        <v>195</v>
      </c>
      <c r="B228" s="18"/>
      <c r="C228" s="18">
        <v>145</v>
      </c>
      <c r="D228" s="18"/>
      <c r="E228" s="19">
        <f t="shared" si="44"/>
        <v>0</v>
      </c>
      <c r="F228" s="19"/>
    </row>
    <row r="229" ht="19.7" customHeight="1" spans="1:6">
      <c r="A229" s="20" t="s">
        <v>196</v>
      </c>
      <c r="B229" s="18">
        <v>1455</v>
      </c>
      <c r="C229" s="18">
        <v>1200</v>
      </c>
      <c r="D229" s="18">
        <v>2067</v>
      </c>
      <c r="E229" s="19">
        <f t="shared" si="44"/>
        <v>1.7225</v>
      </c>
      <c r="F229" s="19">
        <f t="shared" ref="F229:F232" si="45">(D229/B229-1)*100%</f>
        <v>0.420618556701031</v>
      </c>
    </row>
    <row r="230" ht="19.7" customHeight="1" spans="1:6">
      <c r="A230" s="20" t="s">
        <v>197</v>
      </c>
      <c r="B230" s="18">
        <v>370</v>
      </c>
      <c r="C230" s="18">
        <v>75</v>
      </c>
      <c r="D230" s="18">
        <v>441</v>
      </c>
      <c r="E230" s="19">
        <f t="shared" si="44"/>
        <v>5.88</v>
      </c>
      <c r="F230" s="19">
        <f t="shared" si="45"/>
        <v>0.191891891891892</v>
      </c>
    </row>
    <row r="231" ht="19.7" customHeight="1" spans="1:6">
      <c r="A231" s="17" t="s">
        <v>198</v>
      </c>
      <c r="B231" s="18">
        <v>21</v>
      </c>
      <c r="C231" s="18">
        <v>65</v>
      </c>
      <c r="D231" s="18">
        <v>76</v>
      </c>
      <c r="E231" s="19">
        <f t="shared" si="44"/>
        <v>1.16923076923077</v>
      </c>
      <c r="F231" s="19">
        <f t="shared" si="45"/>
        <v>2.61904761904762</v>
      </c>
    </row>
    <row r="232" ht="19.7" customHeight="1" spans="1:6">
      <c r="A232" s="20" t="s">
        <v>11</v>
      </c>
      <c r="B232" s="18">
        <v>21</v>
      </c>
      <c r="C232" s="18">
        <v>55</v>
      </c>
      <c r="D232" s="18">
        <v>50</v>
      </c>
      <c r="E232" s="19">
        <f t="shared" si="44"/>
        <v>0.909090909090909</v>
      </c>
      <c r="F232" s="19">
        <f t="shared" si="45"/>
        <v>1.38095238095238</v>
      </c>
    </row>
    <row r="233" ht="19.7" customHeight="1" spans="1:6">
      <c r="A233" s="20" t="s">
        <v>199</v>
      </c>
      <c r="B233" s="18"/>
      <c r="C233" s="18">
        <v>10</v>
      </c>
      <c r="D233" s="18">
        <v>26</v>
      </c>
      <c r="E233" s="19">
        <f t="shared" si="44"/>
        <v>2.6</v>
      </c>
      <c r="F233" s="19"/>
    </row>
    <row r="234" ht="19.7" customHeight="1" spans="1:6">
      <c r="A234" s="17" t="s">
        <v>200</v>
      </c>
      <c r="B234" s="18">
        <v>16057</v>
      </c>
      <c r="C234" s="18">
        <v>13000</v>
      </c>
      <c r="D234" s="18">
        <v>9728</v>
      </c>
      <c r="E234" s="19">
        <f t="shared" si="44"/>
        <v>0.748307692307692</v>
      </c>
      <c r="F234" s="19">
        <f t="shared" ref="F234:F238" si="46">(D234/B234-1)*100%</f>
        <v>-0.394158311017002</v>
      </c>
    </row>
    <row r="235" ht="19.7" customHeight="1" spans="1:6">
      <c r="A235" s="20" t="s">
        <v>201</v>
      </c>
      <c r="B235" s="18">
        <v>1080</v>
      </c>
      <c r="C235" s="18">
        <v>1200</v>
      </c>
      <c r="D235" s="18">
        <v>1368</v>
      </c>
      <c r="E235" s="19">
        <f t="shared" si="44"/>
        <v>1.14</v>
      </c>
      <c r="F235" s="19">
        <f t="shared" si="46"/>
        <v>0.266666666666667</v>
      </c>
    </row>
    <row r="236" ht="19.7" customHeight="1" spans="1:6">
      <c r="A236" s="20" t="s">
        <v>202</v>
      </c>
      <c r="B236" s="18">
        <v>14977</v>
      </c>
      <c r="C236" s="18">
        <v>11800</v>
      </c>
      <c r="D236" s="18">
        <v>8360</v>
      </c>
      <c r="E236" s="19">
        <f t="shared" si="44"/>
        <v>0.708474576271186</v>
      </c>
      <c r="F236" s="19">
        <f t="shared" si="46"/>
        <v>-0.441810776524003</v>
      </c>
    </row>
    <row r="237" ht="19.7" customHeight="1" spans="1:6">
      <c r="A237" s="17" t="s">
        <v>203</v>
      </c>
      <c r="B237" s="18">
        <v>401</v>
      </c>
      <c r="C237" s="18">
        <v>600</v>
      </c>
      <c r="D237" s="18">
        <v>511</v>
      </c>
      <c r="E237" s="19">
        <f t="shared" si="44"/>
        <v>0.851666666666667</v>
      </c>
      <c r="F237" s="19">
        <f t="shared" si="46"/>
        <v>0.27431421446384</v>
      </c>
    </row>
    <row r="238" ht="19.7" customHeight="1" spans="1:6">
      <c r="A238" s="20" t="s">
        <v>204</v>
      </c>
      <c r="B238" s="18">
        <v>401</v>
      </c>
      <c r="C238" s="18">
        <v>120</v>
      </c>
      <c r="D238" s="18">
        <v>497</v>
      </c>
      <c r="E238" s="19">
        <f t="shared" si="44"/>
        <v>4.14166666666667</v>
      </c>
      <c r="F238" s="19">
        <f t="shared" si="46"/>
        <v>0.239401496259352</v>
      </c>
    </row>
    <row r="239" ht="19.7" customHeight="1" spans="1:6">
      <c r="A239" s="20" t="s">
        <v>205</v>
      </c>
      <c r="B239" s="18"/>
      <c r="C239" s="18">
        <v>480</v>
      </c>
      <c r="D239" s="18">
        <v>14</v>
      </c>
      <c r="E239" s="19">
        <f t="shared" si="44"/>
        <v>0.0291666666666667</v>
      </c>
      <c r="F239" s="19"/>
    </row>
    <row r="240" ht="19.7" customHeight="1" spans="1:6">
      <c r="A240" s="17" t="s">
        <v>206</v>
      </c>
      <c r="B240" s="18">
        <v>2393</v>
      </c>
      <c r="C240" s="18">
        <v>2400</v>
      </c>
      <c r="D240" s="18">
        <v>2936</v>
      </c>
      <c r="E240" s="19">
        <f t="shared" si="44"/>
        <v>1.22333333333333</v>
      </c>
      <c r="F240" s="19">
        <f t="shared" ref="F240:F245" si="47">(D240/B240-1)*100%</f>
        <v>0.226911826159632</v>
      </c>
    </row>
    <row r="241" ht="19.7" customHeight="1" spans="1:6">
      <c r="A241" s="20" t="s">
        <v>207</v>
      </c>
      <c r="B241" s="18">
        <v>75</v>
      </c>
      <c r="C241" s="18"/>
      <c r="D241" s="18">
        <v>243</v>
      </c>
      <c r="E241" s="19"/>
      <c r="F241" s="19"/>
    </row>
    <row r="242" ht="19.7" customHeight="1" spans="1:6">
      <c r="A242" s="20" t="s">
        <v>208</v>
      </c>
      <c r="B242" s="18">
        <v>2318</v>
      </c>
      <c r="C242" s="18">
        <v>2400</v>
      </c>
      <c r="D242" s="18">
        <v>2693</v>
      </c>
      <c r="E242" s="19">
        <f t="shared" ref="E242:E249" si="48">D242/C242*100%</f>
        <v>1.12208333333333</v>
      </c>
      <c r="F242" s="19">
        <f t="shared" si="47"/>
        <v>0.161777394305436</v>
      </c>
    </row>
    <row r="243" ht="19.7" customHeight="1" spans="1:6">
      <c r="A243" s="17" t="s">
        <v>209</v>
      </c>
      <c r="B243" s="18">
        <v>17208</v>
      </c>
      <c r="C243" s="18">
        <v>20850</v>
      </c>
      <c r="D243" s="18">
        <v>23205</v>
      </c>
      <c r="E243" s="19">
        <f t="shared" si="48"/>
        <v>1.11294964028777</v>
      </c>
      <c r="F243" s="19">
        <f t="shared" si="47"/>
        <v>0.34850069735007</v>
      </c>
    </row>
    <row r="244" ht="19.7" customHeight="1" spans="1:6">
      <c r="A244" s="20" t="s">
        <v>210</v>
      </c>
      <c r="B244" s="18">
        <v>171</v>
      </c>
      <c r="C244" s="18">
        <v>3050</v>
      </c>
      <c r="D244" s="18"/>
      <c r="E244" s="19">
        <f t="shared" si="48"/>
        <v>0</v>
      </c>
      <c r="F244" s="19">
        <f t="shared" si="47"/>
        <v>-1</v>
      </c>
    </row>
    <row r="245" ht="19.7" customHeight="1" spans="1:6">
      <c r="A245" s="20" t="s">
        <v>211</v>
      </c>
      <c r="B245" s="18">
        <v>17037</v>
      </c>
      <c r="C245" s="18">
        <v>17800</v>
      </c>
      <c r="D245" s="18">
        <v>22526</v>
      </c>
      <c r="E245" s="19">
        <f t="shared" si="48"/>
        <v>1.26550561797753</v>
      </c>
      <c r="F245" s="19">
        <f t="shared" si="47"/>
        <v>0.322181135176381</v>
      </c>
    </row>
    <row r="246" ht="19.7" customHeight="1" spans="1:6">
      <c r="A246" s="17" t="s">
        <v>212</v>
      </c>
      <c r="B246" s="18"/>
      <c r="C246" s="18">
        <v>950</v>
      </c>
      <c r="D246" s="18"/>
      <c r="E246" s="19">
        <f t="shared" si="48"/>
        <v>0</v>
      </c>
      <c r="F246" s="19"/>
    </row>
    <row r="247" ht="19.7" customHeight="1" spans="1:6">
      <c r="A247" s="20" t="s">
        <v>213</v>
      </c>
      <c r="B247" s="18"/>
      <c r="C247" s="18">
        <v>950</v>
      </c>
      <c r="D247" s="18"/>
      <c r="E247" s="19">
        <f t="shared" si="48"/>
        <v>0</v>
      </c>
      <c r="F247" s="19"/>
    </row>
    <row r="248" ht="19.7" customHeight="1" spans="1:6">
      <c r="A248" s="17" t="s">
        <v>214</v>
      </c>
      <c r="B248" s="18">
        <v>731</v>
      </c>
      <c r="C248" s="18">
        <v>480</v>
      </c>
      <c r="D248" s="18">
        <v>689</v>
      </c>
      <c r="E248" s="19">
        <f t="shared" si="48"/>
        <v>1.43541666666667</v>
      </c>
      <c r="F248" s="19">
        <f t="shared" ref="F248:F251" si="49">(D248/B248-1)*100%</f>
        <v>-0.0574555403556771</v>
      </c>
    </row>
    <row r="249" ht="19.7" customHeight="1" spans="1:6">
      <c r="A249" s="20" t="s">
        <v>11</v>
      </c>
      <c r="B249" s="18">
        <v>260</v>
      </c>
      <c r="C249" s="18">
        <v>120</v>
      </c>
      <c r="D249" s="18">
        <v>281</v>
      </c>
      <c r="E249" s="19">
        <f t="shared" si="48"/>
        <v>2.34166666666667</v>
      </c>
      <c r="F249" s="19">
        <f t="shared" si="49"/>
        <v>0.0807692307692307</v>
      </c>
    </row>
    <row r="250" ht="19.7" customHeight="1" spans="1:6">
      <c r="A250" s="20" t="s">
        <v>215</v>
      </c>
      <c r="B250" s="18">
        <v>15</v>
      </c>
      <c r="C250" s="18"/>
      <c r="D250" s="18">
        <v>30</v>
      </c>
      <c r="E250" s="19"/>
      <c r="F250" s="19"/>
    </row>
    <row r="251" ht="19.7" customHeight="1" spans="1:6">
      <c r="A251" s="20" t="s">
        <v>216</v>
      </c>
      <c r="B251" s="18">
        <v>456</v>
      </c>
      <c r="C251" s="18">
        <v>360</v>
      </c>
      <c r="D251" s="18">
        <v>378</v>
      </c>
      <c r="E251" s="19">
        <f t="shared" ref="E251:E277" si="50">D251/C251*100%</f>
        <v>1.05</v>
      </c>
      <c r="F251" s="19">
        <f t="shared" si="49"/>
        <v>-0.171052631578947</v>
      </c>
    </row>
    <row r="252" ht="19.7" customHeight="1" spans="1:6">
      <c r="A252" s="24" t="s">
        <v>217</v>
      </c>
      <c r="B252" s="18"/>
      <c r="C252" s="18"/>
      <c r="D252" s="18">
        <v>67</v>
      </c>
      <c r="E252" s="19"/>
      <c r="F252" s="19"/>
    </row>
    <row r="253" ht="19.7" customHeight="1" spans="1:6">
      <c r="A253" s="22" t="s">
        <v>218</v>
      </c>
      <c r="B253" s="18"/>
      <c r="C253" s="18"/>
      <c r="D253" s="18">
        <v>67</v>
      </c>
      <c r="E253" s="19"/>
      <c r="F253" s="19"/>
    </row>
    <row r="254" ht="19.7" customHeight="1" spans="1:6">
      <c r="A254" s="22" t="s">
        <v>219</v>
      </c>
      <c r="B254" s="18"/>
      <c r="C254" s="18"/>
      <c r="D254" s="18"/>
      <c r="E254" s="19"/>
      <c r="F254" s="19"/>
    </row>
    <row r="255" ht="19.7" customHeight="1" spans="1:6">
      <c r="A255" s="17" t="s">
        <v>220</v>
      </c>
      <c r="B255" s="18">
        <v>373</v>
      </c>
      <c r="C255" s="18">
        <v>2691</v>
      </c>
      <c r="D255" s="18">
        <v>1014</v>
      </c>
      <c r="E255" s="19">
        <f t="shared" si="50"/>
        <v>0.376811594202899</v>
      </c>
      <c r="F255" s="19"/>
    </row>
    <row r="256" ht="19.7" customHeight="1" spans="1:6">
      <c r="A256" s="20" t="s">
        <v>221</v>
      </c>
      <c r="B256" s="18">
        <v>373</v>
      </c>
      <c r="C256" s="18">
        <v>2691</v>
      </c>
      <c r="D256" s="18">
        <v>1014</v>
      </c>
      <c r="E256" s="19">
        <f t="shared" si="50"/>
        <v>0.376811594202899</v>
      </c>
      <c r="F256" s="19"/>
    </row>
    <row r="257" ht="19.7" customHeight="1" spans="1:6">
      <c r="A257" s="17" t="s">
        <v>222</v>
      </c>
      <c r="B257" s="18">
        <f>B258+B261+B267+B270+B279+B281+B284+B289+B293+B296+B298+B300+B302</f>
        <v>51105</v>
      </c>
      <c r="C257" s="18">
        <v>52142</v>
      </c>
      <c r="D257" s="18">
        <v>46366</v>
      </c>
      <c r="E257" s="19">
        <f t="shared" si="50"/>
        <v>0.889225576310843</v>
      </c>
      <c r="F257" s="19">
        <f t="shared" ref="F257:F291" si="51">(D257/B257-1)*100%</f>
        <v>-0.0927306525780256</v>
      </c>
    </row>
    <row r="258" ht="19.7" customHeight="1" spans="1:6">
      <c r="A258" s="17" t="s">
        <v>223</v>
      </c>
      <c r="B258" s="18">
        <v>535</v>
      </c>
      <c r="C258" s="18">
        <v>100</v>
      </c>
      <c r="D258" s="18">
        <v>905</v>
      </c>
      <c r="E258" s="19">
        <f t="shared" si="50"/>
        <v>9.05</v>
      </c>
      <c r="F258" s="19">
        <f t="shared" si="51"/>
        <v>0.691588785046729</v>
      </c>
    </row>
    <row r="259" ht="19.7" customHeight="1" spans="1:6">
      <c r="A259" s="20" t="s">
        <v>11</v>
      </c>
      <c r="B259" s="18">
        <v>409</v>
      </c>
      <c r="C259" s="18">
        <v>80</v>
      </c>
      <c r="D259" s="18">
        <v>852</v>
      </c>
      <c r="E259" s="19">
        <f t="shared" si="50"/>
        <v>10.65</v>
      </c>
      <c r="F259" s="19">
        <f t="shared" si="51"/>
        <v>1.08312958435208</v>
      </c>
    </row>
    <row r="260" ht="19.7" customHeight="1" spans="1:6">
      <c r="A260" s="20" t="s">
        <v>224</v>
      </c>
      <c r="B260" s="18">
        <v>126</v>
      </c>
      <c r="C260" s="18">
        <v>20</v>
      </c>
      <c r="D260" s="18">
        <v>53</v>
      </c>
      <c r="E260" s="19">
        <f t="shared" si="50"/>
        <v>2.65</v>
      </c>
      <c r="F260" s="19">
        <f t="shared" si="51"/>
        <v>-0.579365079365079</v>
      </c>
    </row>
    <row r="261" ht="19.7" customHeight="1" spans="1:6">
      <c r="A261" s="17" t="s">
        <v>225</v>
      </c>
      <c r="B261" s="18">
        <v>3581</v>
      </c>
      <c r="C261" s="18">
        <v>1600</v>
      </c>
      <c r="D261" s="18">
        <v>3467</v>
      </c>
      <c r="E261" s="19">
        <f t="shared" si="50"/>
        <v>2.166875</v>
      </c>
      <c r="F261" s="19">
        <f t="shared" si="51"/>
        <v>-0.0318346830494275</v>
      </c>
    </row>
    <row r="262" ht="19.7" customHeight="1" spans="1:6">
      <c r="A262" s="20" t="s">
        <v>226</v>
      </c>
      <c r="B262" s="18">
        <v>1110</v>
      </c>
      <c r="C262" s="18">
        <v>650</v>
      </c>
      <c r="D262" s="18">
        <v>1437</v>
      </c>
      <c r="E262" s="19">
        <f t="shared" si="50"/>
        <v>2.21076923076923</v>
      </c>
      <c r="F262" s="19">
        <f t="shared" si="51"/>
        <v>0.294594594594595</v>
      </c>
    </row>
    <row r="263" ht="19.7" customHeight="1" spans="1:6">
      <c r="A263" s="20" t="s">
        <v>227</v>
      </c>
      <c r="B263" s="18">
        <v>1113</v>
      </c>
      <c r="C263" s="18">
        <v>500</v>
      </c>
      <c r="D263" s="18">
        <v>873</v>
      </c>
      <c r="E263" s="19">
        <f t="shared" si="50"/>
        <v>1.746</v>
      </c>
      <c r="F263" s="19">
        <f t="shared" si="51"/>
        <v>-0.215633423180593</v>
      </c>
    </row>
    <row r="264" ht="19.7" customHeight="1" spans="1:6">
      <c r="A264" s="20" t="s">
        <v>228</v>
      </c>
      <c r="B264" s="18">
        <v>216</v>
      </c>
      <c r="C264" s="18">
        <v>160</v>
      </c>
      <c r="D264" s="18">
        <v>6</v>
      </c>
      <c r="E264" s="19">
        <f t="shared" si="50"/>
        <v>0.0375</v>
      </c>
      <c r="F264" s="19">
        <f t="shared" si="51"/>
        <v>-0.972222222222222</v>
      </c>
    </row>
    <row r="265" ht="19.7" customHeight="1" spans="1:6">
      <c r="A265" s="22" t="s">
        <v>229</v>
      </c>
      <c r="B265" s="18">
        <v>25</v>
      </c>
      <c r="C265" s="18">
        <v>18</v>
      </c>
      <c r="D265" s="18">
        <v>439</v>
      </c>
      <c r="E265" s="19">
        <f t="shared" si="50"/>
        <v>24.3888888888889</v>
      </c>
      <c r="F265" s="19">
        <f t="shared" si="51"/>
        <v>16.56</v>
      </c>
    </row>
    <row r="266" ht="19.7" customHeight="1" spans="1:6">
      <c r="A266" s="20" t="s">
        <v>230</v>
      </c>
      <c r="B266" s="18">
        <v>1117</v>
      </c>
      <c r="C266" s="18">
        <v>272</v>
      </c>
      <c r="D266" s="18">
        <v>712</v>
      </c>
      <c r="E266" s="19">
        <f t="shared" si="50"/>
        <v>2.61764705882353</v>
      </c>
      <c r="F266" s="19">
        <f t="shared" si="51"/>
        <v>-0.362578334825425</v>
      </c>
    </row>
    <row r="267" ht="19.7" customHeight="1" spans="1:6">
      <c r="A267" s="17" t="s">
        <v>231</v>
      </c>
      <c r="B267" s="18">
        <v>3566</v>
      </c>
      <c r="C267" s="18">
        <v>3000</v>
      </c>
      <c r="D267" s="18">
        <v>5244</v>
      </c>
      <c r="E267" s="19">
        <f t="shared" si="50"/>
        <v>1.748</v>
      </c>
      <c r="F267" s="19">
        <f t="shared" si="51"/>
        <v>0.470555243970836</v>
      </c>
    </row>
    <row r="268" ht="19.7" customHeight="1" spans="1:6">
      <c r="A268" s="20" t="s">
        <v>232</v>
      </c>
      <c r="B268" s="18">
        <v>3341</v>
      </c>
      <c r="C268" s="18">
        <v>2000</v>
      </c>
      <c r="D268" s="18">
        <v>4116</v>
      </c>
      <c r="E268" s="19">
        <f t="shared" si="50"/>
        <v>2.058</v>
      </c>
      <c r="F268" s="19">
        <f t="shared" si="51"/>
        <v>0.231966477102664</v>
      </c>
    </row>
    <row r="269" ht="19.7" customHeight="1" spans="1:6">
      <c r="A269" s="20" t="s">
        <v>233</v>
      </c>
      <c r="B269" s="18">
        <v>225</v>
      </c>
      <c r="C269" s="18">
        <v>1000</v>
      </c>
      <c r="D269" s="18">
        <v>1128</v>
      </c>
      <c r="E269" s="19">
        <f t="shared" si="50"/>
        <v>1.128</v>
      </c>
      <c r="F269" s="19">
        <f t="shared" si="51"/>
        <v>4.01333333333333</v>
      </c>
    </row>
    <row r="270" ht="19.7" customHeight="1" spans="1:6">
      <c r="A270" s="17" t="s">
        <v>234</v>
      </c>
      <c r="B270" s="18">
        <v>11629</v>
      </c>
      <c r="C270" s="18">
        <v>3000</v>
      </c>
      <c r="D270" s="18">
        <v>17761</v>
      </c>
      <c r="E270" s="19">
        <f t="shared" si="50"/>
        <v>5.92033333333333</v>
      </c>
      <c r="F270" s="19">
        <f t="shared" si="51"/>
        <v>0.527302433571244</v>
      </c>
    </row>
    <row r="271" ht="19.7" customHeight="1" spans="1:6">
      <c r="A271" s="20" t="s">
        <v>235</v>
      </c>
      <c r="B271" s="18">
        <v>3070</v>
      </c>
      <c r="C271" s="18">
        <v>1200</v>
      </c>
      <c r="D271" s="18">
        <v>2578</v>
      </c>
      <c r="E271" s="19">
        <f t="shared" si="50"/>
        <v>2.14833333333333</v>
      </c>
      <c r="F271" s="19">
        <f t="shared" si="51"/>
        <v>-0.160260586319218</v>
      </c>
    </row>
    <row r="272" ht="19.7" customHeight="1" spans="1:6">
      <c r="A272" s="20" t="s">
        <v>236</v>
      </c>
      <c r="B272" s="18">
        <v>162</v>
      </c>
      <c r="C272" s="18">
        <v>130</v>
      </c>
      <c r="D272" s="18">
        <v>149</v>
      </c>
      <c r="E272" s="19">
        <f t="shared" si="50"/>
        <v>1.14615384615385</v>
      </c>
      <c r="F272" s="19">
        <f t="shared" si="51"/>
        <v>-0.0802469135802469</v>
      </c>
    </row>
    <row r="273" ht="19.7" customHeight="1" spans="1:6">
      <c r="A273" s="20" t="s">
        <v>237</v>
      </c>
      <c r="B273" s="18">
        <v>364</v>
      </c>
      <c r="C273" s="18">
        <v>150</v>
      </c>
      <c r="D273" s="18">
        <v>19</v>
      </c>
      <c r="E273" s="19">
        <f t="shared" si="50"/>
        <v>0.126666666666667</v>
      </c>
      <c r="F273" s="19">
        <f t="shared" si="51"/>
        <v>-0.947802197802198</v>
      </c>
    </row>
    <row r="274" ht="19.7" customHeight="1" spans="1:6">
      <c r="A274" s="20" t="s">
        <v>238</v>
      </c>
      <c r="B274" s="18">
        <v>66</v>
      </c>
      <c r="C274" s="18">
        <v>30</v>
      </c>
      <c r="D274" s="18">
        <v>94</v>
      </c>
      <c r="E274" s="19">
        <f t="shared" si="50"/>
        <v>3.13333333333333</v>
      </c>
      <c r="F274" s="19">
        <f t="shared" si="51"/>
        <v>0.424242424242424</v>
      </c>
    </row>
    <row r="275" ht="19.7" customHeight="1" spans="1:6">
      <c r="A275" s="20" t="s">
        <v>239</v>
      </c>
      <c r="B275" s="18">
        <v>4813</v>
      </c>
      <c r="C275" s="18">
        <v>820</v>
      </c>
      <c r="D275" s="18">
        <v>5149</v>
      </c>
      <c r="E275" s="19">
        <f t="shared" si="50"/>
        <v>6.27926829268293</v>
      </c>
      <c r="F275" s="19">
        <f t="shared" si="51"/>
        <v>0.0698109287346769</v>
      </c>
    </row>
    <row r="276" ht="19.7" customHeight="1" spans="1:6">
      <c r="A276" s="20" t="s">
        <v>240</v>
      </c>
      <c r="B276" s="18">
        <v>256</v>
      </c>
      <c r="C276" s="18">
        <v>330</v>
      </c>
      <c r="D276" s="18">
        <v>390</v>
      </c>
      <c r="E276" s="19">
        <f t="shared" si="50"/>
        <v>1.18181818181818</v>
      </c>
      <c r="F276" s="19">
        <f t="shared" si="51"/>
        <v>0.5234375</v>
      </c>
    </row>
    <row r="277" ht="19.7" customHeight="1" spans="1:6">
      <c r="A277" s="20" t="s">
        <v>241</v>
      </c>
      <c r="B277" s="18">
        <v>2245</v>
      </c>
      <c r="C277" s="18">
        <v>340</v>
      </c>
      <c r="D277" s="18">
        <v>8419</v>
      </c>
      <c r="E277" s="19">
        <f t="shared" si="50"/>
        <v>24.7617647058824</v>
      </c>
      <c r="F277" s="19">
        <f t="shared" si="51"/>
        <v>2.75011135857461</v>
      </c>
    </row>
    <row r="278" ht="19.7" customHeight="1" spans="1:6">
      <c r="A278" s="20" t="s">
        <v>242</v>
      </c>
      <c r="B278" s="18">
        <v>653</v>
      </c>
      <c r="C278" s="18">
        <v>0</v>
      </c>
      <c r="D278" s="18">
        <v>963</v>
      </c>
      <c r="E278" s="19"/>
      <c r="F278" s="19">
        <f t="shared" si="51"/>
        <v>0.474732006125574</v>
      </c>
    </row>
    <row r="279" ht="19.7" customHeight="1" spans="1:6">
      <c r="A279" s="17" t="s">
        <v>243</v>
      </c>
      <c r="B279" s="18">
        <v>445</v>
      </c>
      <c r="C279" s="18">
        <v>245</v>
      </c>
      <c r="D279" s="18">
        <v>36</v>
      </c>
      <c r="E279" s="19">
        <f t="shared" ref="E279:E287" si="52">D279/C279*100%</f>
        <v>0.146938775510204</v>
      </c>
      <c r="F279" s="19">
        <f t="shared" si="51"/>
        <v>-0.919101123595506</v>
      </c>
    </row>
    <row r="280" ht="19.7" customHeight="1" spans="1:6">
      <c r="A280" s="20" t="s">
        <v>244</v>
      </c>
      <c r="B280" s="18">
        <v>445</v>
      </c>
      <c r="C280" s="18">
        <v>245</v>
      </c>
      <c r="D280" s="18">
        <v>36</v>
      </c>
      <c r="E280" s="19">
        <f t="shared" si="52"/>
        <v>0.146938775510204</v>
      </c>
      <c r="F280" s="19">
        <f t="shared" si="51"/>
        <v>-0.919101123595506</v>
      </c>
    </row>
    <row r="281" ht="19.7" customHeight="1" spans="1:6">
      <c r="A281" s="17" t="s">
        <v>245</v>
      </c>
      <c r="B281" s="18">
        <v>1246</v>
      </c>
      <c r="C281" s="18">
        <v>1600</v>
      </c>
      <c r="D281" s="18">
        <v>1019</v>
      </c>
      <c r="E281" s="19">
        <f t="shared" si="52"/>
        <v>0.636875</v>
      </c>
      <c r="F281" s="19">
        <f t="shared" si="51"/>
        <v>-0.182182985553772</v>
      </c>
    </row>
    <row r="282" ht="19.7" customHeight="1" spans="1:6">
      <c r="A282" s="20" t="s">
        <v>246</v>
      </c>
      <c r="B282" s="18">
        <v>475</v>
      </c>
      <c r="C282" s="18">
        <v>800</v>
      </c>
      <c r="D282" s="18">
        <v>502</v>
      </c>
      <c r="E282" s="19">
        <f t="shared" si="52"/>
        <v>0.6275</v>
      </c>
      <c r="F282" s="19">
        <f t="shared" si="51"/>
        <v>0.0568421052631578</v>
      </c>
    </row>
    <row r="283" ht="19.7" customHeight="1" spans="1:6">
      <c r="A283" s="20" t="s">
        <v>247</v>
      </c>
      <c r="B283" s="18">
        <v>771</v>
      </c>
      <c r="C283" s="18">
        <v>800</v>
      </c>
      <c r="D283" s="18">
        <v>517</v>
      </c>
      <c r="E283" s="19">
        <f t="shared" si="52"/>
        <v>0.64625</v>
      </c>
      <c r="F283" s="19">
        <f t="shared" si="51"/>
        <v>-0.329442282749676</v>
      </c>
    </row>
    <row r="284" ht="19.7" customHeight="1" spans="1:6">
      <c r="A284" s="17" t="s">
        <v>248</v>
      </c>
      <c r="B284" s="18">
        <v>9035</v>
      </c>
      <c r="C284" s="18">
        <v>1600</v>
      </c>
      <c r="D284" s="18">
        <v>11191</v>
      </c>
      <c r="E284" s="19">
        <f t="shared" si="52"/>
        <v>6.994375</v>
      </c>
      <c r="F284" s="19">
        <f t="shared" si="51"/>
        <v>0.238627559490869</v>
      </c>
    </row>
    <row r="285" ht="19.7" customHeight="1" spans="1:6">
      <c r="A285" s="20" t="s">
        <v>249</v>
      </c>
      <c r="B285" s="18">
        <v>1193</v>
      </c>
      <c r="C285" s="18">
        <v>700</v>
      </c>
      <c r="D285" s="18">
        <v>2697</v>
      </c>
      <c r="E285" s="19">
        <f t="shared" si="52"/>
        <v>3.85285714285714</v>
      </c>
      <c r="F285" s="19">
        <f t="shared" si="51"/>
        <v>1.26068734283319</v>
      </c>
    </row>
    <row r="286" ht="19.7" customHeight="1" spans="1:6">
      <c r="A286" s="20" t="s">
        <v>250</v>
      </c>
      <c r="B286" s="18">
        <v>4442</v>
      </c>
      <c r="C286" s="18">
        <v>200</v>
      </c>
      <c r="D286" s="18">
        <v>4151</v>
      </c>
      <c r="E286" s="19">
        <f t="shared" si="52"/>
        <v>20.755</v>
      </c>
      <c r="F286" s="19">
        <f t="shared" si="51"/>
        <v>-0.0655110310670869</v>
      </c>
    </row>
    <row r="287" ht="19.7" customHeight="1" spans="1:6">
      <c r="A287" s="20" t="s">
        <v>251</v>
      </c>
      <c r="B287" s="18">
        <v>3323</v>
      </c>
      <c r="C287" s="18">
        <v>700</v>
      </c>
      <c r="D287" s="18">
        <v>4325</v>
      </c>
      <c r="E287" s="19">
        <f t="shared" si="52"/>
        <v>6.17857142857143</v>
      </c>
      <c r="F287" s="19">
        <f t="shared" si="51"/>
        <v>0.301534757749022</v>
      </c>
    </row>
    <row r="288" ht="19.7" customHeight="1" spans="1:6">
      <c r="A288" s="22" t="s">
        <v>252</v>
      </c>
      <c r="B288" s="18">
        <v>77</v>
      </c>
      <c r="C288" s="18"/>
      <c r="D288" s="18">
        <v>18</v>
      </c>
      <c r="E288" s="19"/>
      <c r="F288" s="19">
        <f t="shared" si="51"/>
        <v>-0.766233766233766</v>
      </c>
    </row>
    <row r="289" ht="19.7" customHeight="1" spans="1:6">
      <c r="A289" s="17" t="s">
        <v>253</v>
      </c>
      <c r="B289" s="18">
        <v>9050</v>
      </c>
      <c r="C289" s="18">
        <v>36000</v>
      </c>
      <c r="D289" s="18">
        <v>1942</v>
      </c>
      <c r="E289" s="19">
        <f t="shared" ref="E289:E291" si="53">D289/C289*100%</f>
        <v>0.0539444444444444</v>
      </c>
      <c r="F289" s="19">
        <f t="shared" si="51"/>
        <v>-0.785414364640884</v>
      </c>
    </row>
    <row r="290" ht="19.7" customHeight="1" spans="1:6">
      <c r="A290" s="20" t="s">
        <v>254</v>
      </c>
      <c r="B290" s="18">
        <v>2971</v>
      </c>
      <c r="C290" s="18">
        <v>1200</v>
      </c>
      <c r="D290" s="18">
        <v>74</v>
      </c>
      <c r="E290" s="19">
        <f t="shared" si="53"/>
        <v>0.0616666666666667</v>
      </c>
      <c r="F290" s="19">
        <f t="shared" si="51"/>
        <v>-0.975092561427129</v>
      </c>
    </row>
    <row r="291" ht="19.7" customHeight="1" spans="1:6">
      <c r="A291" s="20" t="s">
        <v>255</v>
      </c>
      <c r="B291" s="18">
        <v>6079</v>
      </c>
      <c r="C291" s="18">
        <v>34800</v>
      </c>
      <c r="D291" s="18">
        <v>1789</v>
      </c>
      <c r="E291" s="19">
        <f t="shared" si="53"/>
        <v>0.0514080459770115</v>
      </c>
      <c r="F291" s="19">
        <f t="shared" si="51"/>
        <v>-0.705708175686791</v>
      </c>
    </row>
    <row r="292" ht="19.7" customHeight="1" spans="1:6">
      <c r="A292" s="20" t="s">
        <v>256</v>
      </c>
      <c r="B292" s="18"/>
      <c r="C292" s="18"/>
      <c r="D292" s="18">
        <v>79</v>
      </c>
      <c r="E292" s="19"/>
      <c r="F292" s="19"/>
    </row>
    <row r="293" ht="19.7" customHeight="1" spans="1:6">
      <c r="A293" s="17" t="s">
        <v>257</v>
      </c>
      <c r="B293" s="18">
        <v>2447</v>
      </c>
      <c r="C293" s="18">
        <v>4000</v>
      </c>
      <c r="D293" s="18">
        <v>3515</v>
      </c>
      <c r="E293" s="19">
        <f t="shared" ref="E293:E306" si="54">D293/C293*100%</f>
        <v>0.87875</v>
      </c>
      <c r="F293" s="19">
        <f t="shared" ref="F293:F297" si="55">(D293/B293-1)*100%</f>
        <v>0.436452799346138</v>
      </c>
    </row>
    <row r="294" ht="19.7" customHeight="1" spans="1:6">
      <c r="A294" s="20" t="s">
        <v>258</v>
      </c>
      <c r="B294" s="18">
        <v>2447</v>
      </c>
      <c r="C294" s="18">
        <v>2850</v>
      </c>
      <c r="D294" s="18">
        <v>3515</v>
      </c>
      <c r="E294" s="19">
        <f t="shared" si="54"/>
        <v>1.23333333333333</v>
      </c>
      <c r="F294" s="19">
        <f t="shared" si="55"/>
        <v>0.436452799346138</v>
      </c>
    </row>
    <row r="295" ht="19.7" customHeight="1" spans="1:6">
      <c r="A295" s="20" t="s">
        <v>259</v>
      </c>
      <c r="B295" s="18"/>
      <c r="C295" s="18">
        <v>1150</v>
      </c>
      <c r="D295" s="18"/>
      <c r="E295" s="19">
        <f t="shared" si="54"/>
        <v>0</v>
      </c>
      <c r="F295" s="19"/>
    </row>
    <row r="296" ht="19.7" customHeight="1" spans="1:6">
      <c r="A296" s="17" t="s">
        <v>260</v>
      </c>
      <c r="B296" s="18">
        <v>66</v>
      </c>
      <c r="C296" s="18">
        <v>65</v>
      </c>
      <c r="D296" s="18">
        <v>287</v>
      </c>
      <c r="E296" s="19">
        <f t="shared" si="54"/>
        <v>4.41538461538462</v>
      </c>
      <c r="F296" s="19">
        <f t="shared" si="55"/>
        <v>3.34848484848485</v>
      </c>
    </row>
    <row r="297" ht="19.7" customHeight="1" spans="1:6">
      <c r="A297" s="20" t="s">
        <v>261</v>
      </c>
      <c r="B297" s="18">
        <v>66</v>
      </c>
      <c r="C297" s="18">
        <v>65</v>
      </c>
      <c r="D297" s="18">
        <v>287</v>
      </c>
      <c r="E297" s="19">
        <f t="shared" si="54"/>
        <v>4.41538461538462</v>
      </c>
      <c r="F297" s="19">
        <f t="shared" si="55"/>
        <v>3.34848484848485</v>
      </c>
    </row>
    <row r="298" ht="19.7" customHeight="1" spans="1:6">
      <c r="A298" s="17" t="s">
        <v>262</v>
      </c>
      <c r="B298" s="18"/>
      <c r="C298" s="18">
        <v>12</v>
      </c>
      <c r="D298" s="18"/>
      <c r="E298" s="19">
        <f t="shared" si="54"/>
        <v>0</v>
      </c>
      <c r="F298" s="19"/>
    </row>
    <row r="299" ht="19.7" customHeight="1" spans="1:6">
      <c r="A299" s="20" t="s">
        <v>11</v>
      </c>
      <c r="B299" s="18"/>
      <c r="C299" s="18">
        <v>12</v>
      </c>
      <c r="D299" s="18"/>
      <c r="E299" s="19">
        <f t="shared" si="54"/>
        <v>0</v>
      </c>
      <c r="F299" s="19"/>
    </row>
    <row r="300" ht="19.7" customHeight="1" spans="1:6">
      <c r="A300" s="17" t="s">
        <v>263</v>
      </c>
      <c r="B300" s="18">
        <v>56</v>
      </c>
      <c r="C300" s="18">
        <v>50</v>
      </c>
      <c r="D300" s="18">
        <v>58</v>
      </c>
      <c r="E300" s="19">
        <f t="shared" si="54"/>
        <v>1.16</v>
      </c>
      <c r="F300" s="19">
        <f t="shared" ref="F300:F306" si="56">(D300/B300-1)*100%</f>
        <v>0.0357142857142858</v>
      </c>
    </row>
    <row r="301" ht="19.7" customHeight="1" spans="1:6">
      <c r="A301" s="20" t="s">
        <v>264</v>
      </c>
      <c r="B301" s="18">
        <v>56</v>
      </c>
      <c r="C301" s="18">
        <v>50</v>
      </c>
      <c r="D301" s="18">
        <v>58</v>
      </c>
      <c r="E301" s="19">
        <f t="shared" si="54"/>
        <v>1.16</v>
      </c>
      <c r="F301" s="19">
        <f t="shared" si="56"/>
        <v>0.0357142857142858</v>
      </c>
    </row>
    <row r="302" ht="19.7" customHeight="1" spans="1:6">
      <c r="A302" s="17" t="s">
        <v>265</v>
      </c>
      <c r="B302" s="18">
        <v>9449</v>
      </c>
      <c r="C302" s="18">
        <v>870</v>
      </c>
      <c r="D302" s="18">
        <v>941</v>
      </c>
      <c r="E302" s="19">
        <f t="shared" si="54"/>
        <v>1.0816091954023</v>
      </c>
      <c r="F302" s="19">
        <f t="shared" si="56"/>
        <v>-0.90041274208911</v>
      </c>
    </row>
    <row r="303" ht="19.7" customHeight="1" spans="1:6">
      <c r="A303" s="20" t="s">
        <v>266</v>
      </c>
      <c r="B303" s="18">
        <v>9449</v>
      </c>
      <c r="C303" s="18">
        <v>870</v>
      </c>
      <c r="D303" s="18">
        <v>941</v>
      </c>
      <c r="E303" s="19">
        <f t="shared" si="54"/>
        <v>1.0816091954023</v>
      </c>
      <c r="F303" s="19">
        <f t="shared" si="56"/>
        <v>-0.90041274208911</v>
      </c>
    </row>
    <row r="304" ht="19.7" customHeight="1" spans="1:6">
      <c r="A304" s="17" t="s">
        <v>267</v>
      </c>
      <c r="B304" s="18">
        <f>B305+B309+B312+B317+B321+B324+B326+B329</f>
        <v>15791</v>
      </c>
      <c r="C304" s="18">
        <v>16802</v>
      </c>
      <c r="D304" s="18">
        <v>15800</v>
      </c>
      <c r="E304" s="19">
        <f t="shared" si="54"/>
        <v>0.940364242352101</v>
      </c>
      <c r="F304" s="19">
        <f t="shared" si="56"/>
        <v>0.000569944905325803</v>
      </c>
    </row>
    <row r="305" ht="19.7" customHeight="1" spans="1:6">
      <c r="A305" s="17" t="s">
        <v>268</v>
      </c>
      <c r="B305" s="18">
        <v>11765</v>
      </c>
      <c r="C305" s="18">
        <v>920</v>
      </c>
      <c r="D305" s="18">
        <v>586</v>
      </c>
      <c r="E305" s="19">
        <f t="shared" si="54"/>
        <v>0.63695652173913</v>
      </c>
      <c r="F305" s="19">
        <f t="shared" si="56"/>
        <v>-0.95019124521887</v>
      </c>
    </row>
    <row r="306" ht="19.7" customHeight="1" spans="1:6">
      <c r="A306" s="20" t="s">
        <v>11</v>
      </c>
      <c r="B306" s="18">
        <v>1194</v>
      </c>
      <c r="C306" s="18">
        <v>920</v>
      </c>
      <c r="D306" s="18">
        <v>30</v>
      </c>
      <c r="E306" s="19">
        <f t="shared" si="54"/>
        <v>0.0326086956521739</v>
      </c>
      <c r="F306" s="19">
        <f t="shared" si="56"/>
        <v>-0.974874371859296</v>
      </c>
    </row>
    <row r="307" ht="19.7" customHeight="1" spans="1:6">
      <c r="A307" s="20" t="s">
        <v>269</v>
      </c>
      <c r="B307" s="18">
        <v>204</v>
      </c>
      <c r="C307" s="18"/>
      <c r="D307" s="18">
        <v>5</v>
      </c>
      <c r="E307" s="19"/>
      <c r="F307" s="19"/>
    </row>
    <row r="308" ht="19.7" customHeight="1" spans="1:6">
      <c r="A308" s="20" t="s">
        <v>270</v>
      </c>
      <c r="B308" s="18">
        <v>10367</v>
      </c>
      <c r="C308" s="18"/>
      <c r="D308" s="18">
        <v>551</v>
      </c>
      <c r="E308" s="19"/>
      <c r="F308" s="19"/>
    </row>
    <row r="309" ht="19.7" customHeight="1" spans="1:6">
      <c r="A309" s="17" t="s">
        <v>271</v>
      </c>
      <c r="B309" s="18">
        <v>242</v>
      </c>
      <c r="C309" s="18"/>
      <c r="D309" s="18">
        <v>302</v>
      </c>
      <c r="E309" s="19"/>
      <c r="F309" s="19"/>
    </row>
    <row r="310" ht="19.7" customHeight="1" spans="1:6">
      <c r="A310" s="20" t="s">
        <v>272</v>
      </c>
      <c r="B310" s="18"/>
      <c r="C310" s="18"/>
      <c r="D310" s="18">
        <v>12</v>
      </c>
      <c r="E310" s="19"/>
      <c r="F310" s="19"/>
    </row>
    <row r="311" ht="19.7" customHeight="1" spans="1:6">
      <c r="A311" s="20" t="s">
        <v>273</v>
      </c>
      <c r="B311" s="18">
        <v>242</v>
      </c>
      <c r="C311" s="18"/>
      <c r="D311" s="18">
        <v>290</v>
      </c>
      <c r="E311" s="19"/>
      <c r="F311" s="19"/>
    </row>
    <row r="312" ht="19.7" customHeight="1" spans="1:6">
      <c r="A312" s="17" t="s">
        <v>274</v>
      </c>
      <c r="B312" s="18">
        <v>129</v>
      </c>
      <c r="C312" s="18">
        <v>8000</v>
      </c>
      <c r="D312" s="18">
        <v>5233</v>
      </c>
      <c r="E312" s="19">
        <f t="shared" ref="E312:E314" si="57">D312/C312*100%</f>
        <v>0.654125</v>
      </c>
      <c r="F312" s="19">
        <f t="shared" ref="F312:F314" si="58">(D312/B312-1)*100%</f>
        <v>39.5658914728682</v>
      </c>
    </row>
    <row r="313" ht="19.7" customHeight="1" spans="1:6">
      <c r="A313" s="20" t="s">
        <v>275</v>
      </c>
      <c r="B313" s="18">
        <v>89</v>
      </c>
      <c r="C313" s="18">
        <v>160</v>
      </c>
      <c r="D313" s="18">
        <v>90</v>
      </c>
      <c r="E313" s="19">
        <f t="shared" si="57"/>
        <v>0.5625</v>
      </c>
      <c r="F313" s="19">
        <f t="shared" si="58"/>
        <v>0.0112359550561798</v>
      </c>
    </row>
    <row r="314" ht="19.7" customHeight="1" spans="1:6">
      <c r="A314" s="20" t="s">
        <v>276</v>
      </c>
      <c r="B314" s="18">
        <v>19</v>
      </c>
      <c r="C314" s="18">
        <v>7600</v>
      </c>
      <c r="D314" s="18">
        <v>2656</v>
      </c>
      <c r="E314" s="19">
        <f t="shared" si="57"/>
        <v>0.349473684210526</v>
      </c>
      <c r="F314" s="19">
        <f t="shared" si="58"/>
        <v>138.789473684211</v>
      </c>
    </row>
    <row r="315" ht="19.7" customHeight="1" spans="1:6">
      <c r="A315" s="20" t="s">
        <v>277</v>
      </c>
      <c r="B315" s="18"/>
      <c r="C315" s="18"/>
      <c r="D315" s="18"/>
      <c r="E315" s="19"/>
      <c r="F315" s="19"/>
    </row>
    <row r="316" ht="19.7" customHeight="1" spans="1:6">
      <c r="A316" s="20" t="s">
        <v>278</v>
      </c>
      <c r="B316" s="18">
        <v>21</v>
      </c>
      <c r="C316" s="18">
        <v>240</v>
      </c>
      <c r="D316" s="18">
        <v>2487</v>
      </c>
      <c r="E316" s="19">
        <f t="shared" ref="E316:E325" si="59">D316/C316*100%</f>
        <v>10.3625</v>
      </c>
      <c r="F316" s="19">
        <f>(D316/B316-1)*100%</f>
        <v>117.428571428571</v>
      </c>
    </row>
    <row r="317" ht="19.7" customHeight="1" spans="1:6">
      <c r="A317" s="17" t="s">
        <v>279</v>
      </c>
      <c r="B317" s="18"/>
      <c r="C317" s="18">
        <v>6800</v>
      </c>
      <c r="D317" s="18">
        <v>6976</v>
      </c>
      <c r="E317" s="19">
        <f t="shared" si="59"/>
        <v>1.02588235294118</v>
      </c>
      <c r="F317" s="19"/>
    </row>
    <row r="318" ht="19.7" customHeight="1" spans="1:6">
      <c r="A318" s="20" t="s">
        <v>280</v>
      </c>
      <c r="B318" s="18"/>
      <c r="C318" s="18">
        <v>600</v>
      </c>
      <c r="D318" s="18">
        <v>6751</v>
      </c>
      <c r="E318" s="19">
        <f t="shared" si="59"/>
        <v>11.2516666666667</v>
      </c>
      <c r="F318" s="19"/>
    </row>
    <row r="319" ht="19.7" customHeight="1" spans="1:6">
      <c r="A319" s="20" t="s">
        <v>281</v>
      </c>
      <c r="B319" s="18"/>
      <c r="C319" s="18">
        <v>6000</v>
      </c>
      <c r="D319" s="18">
        <v>170</v>
      </c>
      <c r="E319" s="19">
        <f t="shared" si="59"/>
        <v>0.0283333333333333</v>
      </c>
      <c r="F319" s="19"/>
    </row>
    <row r="320" ht="19.7" customHeight="1" spans="1:6">
      <c r="A320" s="20" t="s">
        <v>282</v>
      </c>
      <c r="B320" s="18"/>
      <c r="C320" s="18">
        <v>200</v>
      </c>
      <c r="D320" s="18">
        <v>55</v>
      </c>
      <c r="E320" s="19">
        <f t="shared" si="59"/>
        <v>0.275</v>
      </c>
      <c r="F320" s="19"/>
    </row>
    <row r="321" ht="19.7" customHeight="1" spans="1:6">
      <c r="A321" s="17" t="s">
        <v>283</v>
      </c>
      <c r="B321" s="18">
        <v>1481</v>
      </c>
      <c r="C321" s="18">
        <v>760</v>
      </c>
      <c r="D321" s="18">
        <v>582</v>
      </c>
      <c r="E321" s="19">
        <f t="shared" si="59"/>
        <v>0.765789473684211</v>
      </c>
      <c r="F321" s="19">
        <f t="shared" ref="F321:F323" si="60">(D321/B321-1)*100%</f>
        <v>-0.607022282241729</v>
      </c>
    </row>
    <row r="322" ht="19.7" customHeight="1" spans="1:6">
      <c r="A322" s="20" t="s">
        <v>284</v>
      </c>
      <c r="B322" s="18">
        <v>1279</v>
      </c>
      <c r="C322" s="18">
        <v>60</v>
      </c>
      <c r="D322" s="18">
        <v>435</v>
      </c>
      <c r="E322" s="19">
        <f t="shared" si="59"/>
        <v>7.25</v>
      </c>
      <c r="F322" s="19">
        <f t="shared" si="60"/>
        <v>-0.659890539483972</v>
      </c>
    </row>
    <row r="323" ht="19.7" customHeight="1" spans="1:6">
      <c r="A323" s="20" t="s">
        <v>285</v>
      </c>
      <c r="B323" s="18">
        <v>202</v>
      </c>
      <c r="C323" s="18">
        <v>700</v>
      </c>
      <c r="D323" s="18">
        <v>147</v>
      </c>
      <c r="E323" s="19">
        <f t="shared" si="59"/>
        <v>0.21</v>
      </c>
      <c r="F323" s="19">
        <f t="shared" si="60"/>
        <v>-0.272277227722772</v>
      </c>
    </row>
    <row r="324" ht="19.7" customHeight="1" spans="1:6">
      <c r="A324" s="17" t="s">
        <v>286</v>
      </c>
      <c r="B324" s="18"/>
      <c r="C324" s="18">
        <v>150</v>
      </c>
      <c r="D324" s="18">
        <v>113</v>
      </c>
      <c r="E324" s="19">
        <f t="shared" si="59"/>
        <v>0.753333333333333</v>
      </c>
      <c r="F324" s="19"/>
    </row>
    <row r="325" ht="19.7" customHeight="1" spans="1:6">
      <c r="A325" s="20" t="s">
        <v>287</v>
      </c>
      <c r="B325" s="18"/>
      <c r="C325" s="18">
        <v>150</v>
      </c>
      <c r="D325" s="18">
        <v>113</v>
      </c>
      <c r="E325" s="19">
        <f t="shared" si="59"/>
        <v>0.753333333333333</v>
      </c>
      <c r="F325" s="19"/>
    </row>
    <row r="326" ht="19.7" customHeight="1" spans="1:6">
      <c r="A326" s="17" t="s">
        <v>288</v>
      </c>
      <c r="B326" s="18">
        <v>714</v>
      </c>
      <c r="C326" s="18"/>
      <c r="D326" s="18">
        <v>25</v>
      </c>
      <c r="E326" s="19"/>
      <c r="F326" s="19"/>
    </row>
    <row r="327" ht="19.7" customHeight="1" spans="1:6">
      <c r="A327" s="20" t="s">
        <v>289</v>
      </c>
      <c r="B327" s="18">
        <v>128</v>
      </c>
      <c r="C327" s="18"/>
      <c r="D327" s="18">
        <v>17</v>
      </c>
      <c r="E327" s="19"/>
      <c r="F327" s="19"/>
    </row>
    <row r="328" ht="19.7" customHeight="1" spans="1:6">
      <c r="A328" s="20" t="s">
        <v>290</v>
      </c>
      <c r="B328" s="18">
        <v>586</v>
      </c>
      <c r="C328" s="18"/>
      <c r="D328" s="18">
        <v>8</v>
      </c>
      <c r="E328" s="19"/>
      <c r="F328" s="19"/>
    </row>
    <row r="329" ht="19.7" customHeight="1" spans="1:6">
      <c r="A329" s="17" t="s">
        <v>291</v>
      </c>
      <c r="B329" s="18">
        <v>1460</v>
      </c>
      <c r="C329" s="18">
        <v>172</v>
      </c>
      <c r="D329" s="18">
        <v>1983</v>
      </c>
      <c r="E329" s="19">
        <f t="shared" ref="E329:E357" si="61">D329/C329*100%</f>
        <v>11.5290697674419</v>
      </c>
      <c r="F329" s="19">
        <f t="shared" ref="F329:F357" si="62">(D329/B329-1)*100%</f>
        <v>0.358219178082192</v>
      </c>
    </row>
    <row r="330" ht="19.7" customHeight="1" spans="1:6">
      <c r="A330" s="20" t="s">
        <v>292</v>
      </c>
      <c r="B330" s="18">
        <v>1460</v>
      </c>
      <c r="C330" s="18">
        <v>172</v>
      </c>
      <c r="D330" s="18">
        <v>1983</v>
      </c>
      <c r="E330" s="19">
        <f t="shared" si="61"/>
        <v>11.5290697674419</v>
      </c>
      <c r="F330" s="19">
        <f t="shared" si="62"/>
        <v>0.358219178082192</v>
      </c>
    </row>
    <row r="331" ht="19.7" customHeight="1" spans="1:6">
      <c r="A331" s="17" t="s">
        <v>293</v>
      </c>
      <c r="B331" s="18">
        <f>B332+B338+B340+B343+B345+B347</f>
        <v>28038</v>
      </c>
      <c r="C331" s="18">
        <f>C332+C338+C340+C343+C345+C347</f>
        <v>26164</v>
      </c>
      <c r="D331" s="18">
        <f>D332+D338+D340+D343+D345+D347</f>
        <v>18118</v>
      </c>
      <c r="E331" s="19">
        <f t="shared" si="61"/>
        <v>0.692478214340315</v>
      </c>
      <c r="F331" s="19">
        <f t="shared" si="62"/>
        <v>-0.353805549611242</v>
      </c>
    </row>
    <row r="332" ht="19.7" customHeight="1" spans="1:6">
      <c r="A332" s="17" t="s">
        <v>294</v>
      </c>
      <c r="B332" s="18">
        <v>14580</v>
      </c>
      <c r="C332" s="18">
        <v>2200</v>
      </c>
      <c r="D332" s="18">
        <v>7389</v>
      </c>
      <c r="E332" s="19">
        <f t="shared" si="61"/>
        <v>3.35863636363636</v>
      </c>
      <c r="F332" s="19">
        <f t="shared" si="62"/>
        <v>-0.49320987654321</v>
      </c>
    </row>
    <row r="333" ht="19.7" customHeight="1" spans="1:6">
      <c r="A333" s="20" t="s">
        <v>11</v>
      </c>
      <c r="B333" s="18">
        <v>4826</v>
      </c>
      <c r="C333" s="18">
        <v>1300</v>
      </c>
      <c r="D333" s="18">
        <v>2935</v>
      </c>
      <c r="E333" s="19">
        <f t="shared" si="61"/>
        <v>2.25769230769231</v>
      </c>
      <c r="F333" s="19">
        <f t="shared" si="62"/>
        <v>-0.391835888934936</v>
      </c>
    </row>
    <row r="334" ht="19.7" customHeight="1" spans="1:6">
      <c r="A334" s="20" t="s">
        <v>295</v>
      </c>
      <c r="B334" s="18">
        <v>744</v>
      </c>
      <c r="C334" s="18">
        <v>200</v>
      </c>
      <c r="D334" s="18">
        <v>702</v>
      </c>
      <c r="E334" s="19">
        <f t="shared" si="61"/>
        <v>3.51</v>
      </c>
      <c r="F334" s="19">
        <f t="shared" si="62"/>
        <v>-0.0564516129032258</v>
      </c>
    </row>
    <row r="335" ht="19.7" customHeight="1" spans="1:6">
      <c r="A335" s="20" t="s">
        <v>296</v>
      </c>
      <c r="B335" s="18">
        <v>77</v>
      </c>
      <c r="C335" s="18">
        <v>300</v>
      </c>
      <c r="D335" s="18">
        <v>310</v>
      </c>
      <c r="E335" s="19">
        <f t="shared" si="61"/>
        <v>1.03333333333333</v>
      </c>
      <c r="F335" s="19">
        <f t="shared" si="62"/>
        <v>3.02597402597403</v>
      </c>
    </row>
    <row r="336" ht="19.7" customHeight="1" spans="1:6">
      <c r="A336" s="20" t="s">
        <v>297</v>
      </c>
      <c r="B336" s="18">
        <v>345</v>
      </c>
      <c r="C336" s="18">
        <v>200</v>
      </c>
      <c r="D336" s="18">
        <v>602</v>
      </c>
      <c r="E336" s="19">
        <f t="shared" si="61"/>
        <v>3.01</v>
      </c>
      <c r="F336" s="19">
        <f t="shared" si="62"/>
        <v>0.744927536231884</v>
      </c>
    </row>
    <row r="337" ht="19.7" customHeight="1" spans="1:6">
      <c r="A337" s="20" t="s">
        <v>298</v>
      </c>
      <c r="B337" s="18">
        <v>8588</v>
      </c>
      <c r="C337" s="18">
        <v>200</v>
      </c>
      <c r="D337" s="18">
        <v>2840</v>
      </c>
      <c r="E337" s="19">
        <f t="shared" si="61"/>
        <v>14.2</v>
      </c>
      <c r="F337" s="19">
        <f t="shared" si="62"/>
        <v>-0.669306008383791</v>
      </c>
    </row>
    <row r="338" ht="19.7" customHeight="1" spans="1:6">
      <c r="A338" s="17" t="s">
        <v>299</v>
      </c>
      <c r="B338" s="18">
        <v>54</v>
      </c>
      <c r="C338" s="18">
        <v>135</v>
      </c>
      <c r="D338" s="18">
        <v>852</v>
      </c>
      <c r="E338" s="19">
        <f t="shared" si="61"/>
        <v>6.31111111111111</v>
      </c>
      <c r="F338" s="19">
        <f t="shared" si="62"/>
        <v>14.7777777777778</v>
      </c>
    </row>
    <row r="339" ht="19.7" customHeight="1" spans="1:6">
      <c r="A339" s="20" t="s">
        <v>300</v>
      </c>
      <c r="B339" s="18">
        <v>54</v>
      </c>
      <c r="C339" s="18">
        <v>135</v>
      </c>
      <c r="D339" s="18">
        <v>852</v>
      </c>
      <c r="E339" s="19">
        <f t="shared" si="61"/>
        <v>6.31111111111111</v>
      </c>
      <c r="F339" s="19">
        <f t="shared" si="62"/>
        <v>14.7777777777778</v>
      </c>
    </row>
    <row r="340" ht="19.7" customHeight="1" spans="1:6">
      <c r="A340" s="17" t="s">
        <v>301</v>
      </c>
      <c r="B340" s="18">
        <v>8365</v>
      </c>
      <c r="C340" s="18">
        <v>9000</v>
      </c>
      <c r="D340" s="18">
        <v>7875</v>
      </c>
      <c r="E340" s="19">
        <f t="shared" si="61"/>
        <v>0.875</v>
      </c>
      <c r="F340" s="19">
        <f t="shared" si="62"/>
        <v>-0.0585774058577406</v>
      </c>
    </row>
    <row r="341" ht="19.7" customHeight="1" spans="1:6">
      <c r="A341" s="20" t="s">
        <v>302</v>
      </c>
      <c r="B341" s="18">
        <v>228</v>
      </c>
      <c r="C341" s="18">
        <v>1350</v>
      </c>
      <c r="D341" s="18">
        <v>2279</v>
      </c>
      <c r="E341" s="19">
        <f t="shared" si="61"/>
        <v>1.68814814814815</v>
      </c>
      <c r="F341" s="19">
        <f t="shared" si="62"/>
        <v>8.99561403508772</v>
      </c>
    </row>
    <row r="342" ht="19.7" customHeight="1" spans="1:6">
      <c r="A342" s="20" t="s">
        <v>303</v>
      </c>
      <c r="B342" s="18">
        <v>8137</v>
      </c>
      <c r="C342" s="18">
        <v>7650</v>
      </c>
      <c r="D342" s="18">
        <v>5596</v>
      </c>
      <c r="E342" s="19">
        <f t="shared" si="61"/>
        <v>0.731503267973856</v>
      </c>
      <c r="F342" s="19">
        <f t="shared" si="62"/>
        <v>-0.312277252058498</v>
      </c>
    </row>
    <row r="343" ht="19.7" customHeight="1" spans="1:6">
      <c r="A343" s="17" t="s">
        <v>304</v>
      </c>
      <c r="B343" s="18">
        <v>1726</v>
      </c>
      <c r="C343" s="18">
        <v>1350</v>
      </c>
      <c r="D343" s="18">
        <v>1977</v>
      </c>
      <c r="E343" s="19">
        <f t="shared" si="61"/>
        <v>1.46444444444444</v>
      </c>
      <c r="F343" s="19">
        <f t="shared" si="62"/>
        <v>0.145422943221321</v>
      </c>
    </row>
    <row r="344" ht="19.7" customHeight="1" spans="1:6">
      <c r="A344" s="20" t="s">
        <v>305</v>
      </c>
      <c r="B344" s="18">
        <v>1726</v>
      </c>
      <c r="C344" s="18">
        <v>1350</v>
      </c>
      <c r="D344" s="18">
        <v>1977</v>
      </c>
      <c r="E344" s="19">
        <f t="shared" si="61"/>
        <v>1.46444444444444</v>
      </c>
      <c r="F344" s="19">
        <f t="shared" si="62"/>
        <v>0.145422943221321</v>
      </c>
    </row>
    <row r="345" ht="19.7" customHeight="1" spans="1:6">
      <c r="A345" s="17" t="s">
        <v>306</v>
      </c>
      <c r="B345" s="18">
        <v>60</v>
      </c>
      <c r="C345" s="18">
        <v>50</v>
      </c>
      <c r="D345" s="18">
        <v>25</v>
      </c>
      <c r="E345" s="19">
        <f t="shared" si="61"/>
        <v>0.5</v>
      </c>
      <c r="F345" s="19">
        <f t="shared" si="62"/>
        <v>-0.583333333333333</v>
      </c>
    </row>
    <row r="346" ht="19.7" customHeight="1" spans="1:6">
      <c r="A346" s="20" t="s">
        <v>307</v>
      </c>
      <c r="B346" s="18">
        <v>60</v>
      </c>
      <c r="C346" s="18">
        <v>50</v>
      </c>
      <c r="D346" s="18">
        <v>25</v>
      </c>
      <c r="E346" s="19">
        <f t="shared" si="61"/>
        <v>0.5</v>
      </c>
      <c r="F346" s="19">
        <f t="shared" si="62"/>
        <v>-0.583333333333333</v>
      </c>
    </row>
    <row r="347" ht="19.7" customHeight="1" spans="1:6">
      <c r="A347" s="17" t="s">
        <v>308</v>
      </c>
      <c r="B347" s="18">
        <v>3253</v>
      </c>
      <c r="C347" s="18">
        <v>13429</v>
      </c>
      <c r="D347" s="18">
        <v>0</v>
      </c>
      <c r="E347" s="19">
        <f t="shared" si="61"/>
        <v>0</v>
      </c>
      <c r="F347" s="19">
        <f t="shared" si="62"/>
        <v>-1</v>
      </c>
    </row>
    <row r="348" ht="19.7" customHeight="1" spans="1:6">
      <c r="A348" s="20" t="s">
        <v>309</v>
      </c>
      <c r="B348" s="18">
        <v>3253</v>
      </c>
      <c r="C348" s="18">
        <v>13429</v>
      </c>
      <c r="D348" s="18">
        <v>0</v>
      </c>
      <c r="E348" s="19">
        <f t="shared" si="61"/>
        <v>0</v>
      </c>
      <c r="F348" s="19">
        <f t="shared" si="62"/>
        <v>-1</v>
      </c>
    </row>
    <row r="349" ht="19.7" customHeight="1" spans="1:6">
      <c r="A349" s="17" t="s">
        <v>310</v>
      </c>
      <c r="B349" s="18">
        <f>B350+B364+B379+B393+B397+B401+B405</f>
        <v>71810</v>
      </c>
      <c r="C349" s="18">
        <f>C350+C364+C379+C393+C397+C401+C405</f>
        <v>69126</v>
      </c>
      <c r="D349" s="18">
        <f>D350+D364+D379+D393+D397+D401+D405</f>
        <v>75100</v>
      </c>
      <c r="E349" s="19">
        <f t="shared" si="61"/>
        <v>1.08642189624743</v>
      </c>
      <c r="F349" s="19">
        <f t="shared" si="62"/>
        <v>0.0458153460520818</v>
      </c>
    </row>
    <row r="350" ht="19.7" customHeight="1" spans="1:6">
      <c r="A350" s="17" t="s">
        <v>311</v>
      </c>
      <c r="B350" s="18">
        <v>28792</v>
      </c>
      <c r="C350" s="18">
        <v>9250</v>
      </c>
      <c r="D350" s="18">
        <v>20515</v>
      </c>
      <c r="E350" s="19">
        <f t="shared" si="61"/>
        <v>2.21783783783784</v>
      </c>
      <c r="F350" s="19">
        <f t="shared" si="62"/>
        <v>-0.287475687691025</v>
      </c>
    </row>
    <row r="351" ht="19.7" customHeight="1" spans="1:6">
      <c r="A351" s="20" t="s">
        <v>11</v>
      </c>
      <c r="B351" s="18">
        <v>2165</v>
      </c>
      <c r="C351" s="18">
        <v>800</v>
      </c>
      <c r="D351" s="18">
        <v>2012</v>
      </c>
      <c r="E351" s="19">
        <f t="shared" si="61"/>
        <v>2.515</v>
      </c>
      <c r="F351" s="19">
        <f t="shared" si="62"/>
        <v>-0.0706697459584296</v>
      </c>
    </row>
    <row r="352" ht="19.7" customHeight="1" spans="1:6">
      <c r="A352" s="20" t="s">
        <v>21</v>
      </c>
      <c r="B352" s="18">
        <v>1664</v>
      </c>
      <c r="C352" s="18">
        <v>1350</v>
      </c>
      <c r="D352" s="18">
        <v>996</v>
      </c>
      <c r="E352" s="19">
        <f t="shared" si="61"/>
        <v>0.737777777777778</v>
      </c>
      <c r="F352" s="19">
        <f t="shared" si="62"/>
        <v>-0.401442307692308</v>
      </c>
    </row>
    <row r="353" ht="19.7" customHeight="1" spans="1:6">
      <c r="A353" s="20" t="s">
        <v>312</v>
      </c>
      <c r="B353" s="18">
        <v>1374</v>
      </c>
      <c r="C353" s="18">
        <v>270</v>
      </c>
      <c r="D353" s="18">
        <v>95</v>
      </c>
      <c r="E353" s="19">
        <f t="shared" si="61"/>
        <v>0.351851851851852</v>
      </c>
      <c r="F353" s="19">
        <f t="shared" si="62"/>
        <v>-0.930858806404658</v>
      </c>
    </row>
    <row r="354" ht="19.7" customHeight="1" spans="1:6">
      <c r="A354" s="20" t="s">
        <v>313</v>
      </c>
      <c r="B354" s="18">
        <v>258</v>
      </c>
      <c r="C354" s="18">
        <v>680</v>
      </c>
      <c r="D354" s="18">
        <v>302</v>
      </c>
      <c r="E354" s="19">
        <f t="shared" si="61"/>
        <v>0.444117647058824</v>
      </c>
      <c r="F354" s="19">
        <f t="shared" si="62"/>
        <v>0.170542635658915</v>
      </c>
    </row>
    <row r="355" s="2" customFormat="1" ht="19.7" customHeight="1" spans="1:6">
      <c r="A355" s="20" t="s">
        <v>314</v>
      </c>
      <c r="B355" s="18">
        <v>11</v>
      </c>
      <c r="C355" s="18">
        <v>80</v>
      </c>
      <c r="D355" s="18">
        <v>40</v>
      </c>
      <c r="E355" s="19">
        <f t="shared" si="61"/>
        <v>0.5</v>
      </c>
      <c r="F355" s="19">
        <f t="shared" si="62"/>
        <v>2.63636363636364</v>
      </c>
    </row>
    <row r="356" ht="19.7" customHeight="1" spans="1:6">
      <c r="A356" s="20" t="s">
        <v>315</v>
      </c>
      <c r="B356" s="18">
        <v>24</v>
      </c>
      <c r="C356" s="18">
        <v>15</v>
      </c>
      <c r="D356" s="18">
        <v>119</v>
      </c>
      <c r="E356" s="19">
        <f t="shared" si="61"/>
        <v>7.93333333333333</v>
      </c>
      <c r="F356" s="19">
        <f t="shared" si="62"/>
        <v>3.95833333333333</v>
      </c>
    </row>
    <row r="357" ht="19.7" customHeight="1" spans="1:6">
      <c r="A357" s="20" t="s">
        <v>316</v>
      </c>
      <c r="B357" s="18">
        <v>11701</v>
      </c>
      <c r="C357" s="18">
        <v>1350</v>
      </c>
      <c r="D357" s="18">
        <v>7994</v>
      </c>
      <c r="E357" s="19">
        <f t="shared" si="61"/>
        <v>5.92148148148148</v>
      </c>
      <c r="F357" s="19">
        <f t="shared" si="62"/>
        <v>-0.316810529014614</v>
      </c>
    </row>
    <row r="358" ht="19.7" customHeight="1" spans="1:6">
      <c r="A358" s="27" t="s">
        <v>317</v>
      </c>
      <c r="B358" s="18">
        <v>1779</v>
      </c>
      <c r="C358" s="18"/>
      <c r="D358" s="18">
        <v>4524</v>
      </c>
      <c r="E358" s="19"/>
      <c r="F358" s="19"/>
    </row>
    <row r="359" ht="19.7" customHeight="1" spans="1:6">
      <c r="A359" s="22" t="s">
        <v>318</v>
      </c>
      <c r="B359" s="18"/>
      <c r="C359" s="18">
        <v>160</v>
      </c>
      <c r="D359" s="18"/>
      <c r="E359" s="19">
        <f t="shared" ref="E359:E371" si="63">D359/C359*100%</f>
        <v>0</v>
      </c>
      <c r="F359" s="19"/>
    </row>
    <row r="360" ht="19.7" customHeight="1" spans="1:6">
      <c r="A360" s="22" t="s">
        <v>319</v>
      </c>
      <c r="B360" s="18"/>
      <c r="C360" s="18">
        <v>400</v>
      </c>
      <c r="D360" s="18">
        <v>236</v>
      </c>
      <c r="E360" s="19">
        <f t="shared" si="63"/>
        <v>0.59</v>
      </c>
      <c r="F360" s="19"/>
    </row>
    <row r="361" ht="19.7" customHeight="1" spans="1:6">
      <c r="A361" s="20" t="s">
        <v>320</v>
      </c>
      <c r="B361" s="18"/>
      <c r="C361" s="18">
        <v>80</v>
      </c>
      <c r="D361" s="18"/>
      <c r="E361" s="19">
        <f t="shared" si="63"/>
        <v>0</v>
      </c>
      <c r="F361" s="19"/>
    </row>
    <row r="362" ht="19.7" customHeight="1" spans="1:6">
      <c r="A362" s="22" t="s">
        <v>321</v>
      </c>
      <c r="B362" s="18"/>
      <c r="C362" s="18">
        <v>2700</v>
      </c>
      <c r="D362" s="18">
        <v>305</v>
      </c>
      <c r="E362" s="19">
        <f t="shared" si="63"/>
        <v>0.112962962962963</v>
      </c>
      <c r="F362" s="19"/>
    </row>
    <row r="363" ht="19.7" customHeight="1" spans="1:6">
      <c r="A363" s="20" t="s">
        <v>322</v>
      </c>
      <c r="B363" s="18">
        <v>9816</v>
      </c>
      <c r="C363" s="18">
        <v>1365</v>
      </c>
      <c r="D363" s="18">
        <v>3892</v>
      </c>
      <c r="E363" s="19">
        <f t="shared" si="63"/>
        <v>2.85128205128205</v>
      </c>
      <c r="F363" s="19">
        <f t="shared" ref="F363:F369" si="64">(D363/B363-1)*100%</f>
        <v>-0.603504482477588</v>
      </c>
    </row>
    <row r="364" s="2" customFormat="1" ht="19.7" customHeight="1" spans="1:6">
      <c r="A364" s="25" t="s">
        <v>323</v>
      </c>
      <c r="B364" s="28">
        <v>14511</v>
      </c>
      <c r="C364" s="28">
        <v>8000</v>
      </c>
      <c r="D364" s="28">
        <v>15696</v>
      </c>
      <c r="E364" s="19">
        <f t="shared" si="63"/>
        <v>1.962</v>
      </c>
      <c r="F364" s="19">
        <f t="shared" si="64"/>
        <v>0.0816621873061816</v>
      </c>
    </row>
    <row r="365" ht="19.7" customHeight="1" spans="1:6">
      <c r="A365" s="20" t="s">
        <v>11</v>
      </c>
      <c r="B365" s="18">
        <v>857</v>
      </c>
      <c r="C365" s="18">
        <v>1350</v>
      </c>
      <c r="D365" s="18">
        <v>1141</v>
      </c>
      <c r="E365" s="19">
        <f t="shared" si="63"/>
        <v>0.845185185185185</v>
      </c>
      <c r="F365" s="19">
        <f t="shared" si="64"/>
        <v>0.331388564760793</v>
      </c>
    </row>
    <row r="366" ht="19.7" customHeight="1" spans="1:6">
      <c r="A366" s="22" t="s">
        <v>324</v>
      </c>
      <c r="B366" s="18">
        <v>2597</v>
      </c>
      <c r="C366" s="18">
        <v>270</v>
      </c>
      <c r="D366" s="18">
        <v>178</v>
      </c>
      <c r="E366" s="19">
        <f t="shared" si="63"/>
        <v>0.659259259259259</v>
      </c>
      <c r="F366" s="19">
        <f t="shared" si="64"/>
        <v>-0.931459376203312</v>
      </c>
    </row>
    <row r="367" ht="19.7" customHeight="1" spans="1:6">
      <c r="A367" s="22" t="s">
        <v>325</v>
      </c>
      <c r="B367" s="18">
        <v>4208</v>
      </c>
      <c r="C367" s="18">
        <v>2700</v>
      </c>
      <c r="D367" s="18">
        <v>9434</v>
      </c>
      <c r="E367" s="19">
        <f t="shared" si="63"/>
        <v>3.49407407407407</v>
      </c>
      <c r="F367" s="19">
        <f t="shared" si="64"/>
        <v>1.24192015209125</v>
      </c>
    </row>
    <row r="368" ht="19.7" customHeight="1" spans="1:6">
      <c r="A368" s="22" t="s">
        <v>326</v>
      </c>
      <c r="B368" s="18">
        <v>40</v>
      </c>
      <c r="C368" s="18">
        <v>1350</v>
      </c>
      <c r="D368" s="18">
        <v>414</v>
      </c>
      <c r="E368" s="19">
        <f t="shared" si="63"/>
        <v>0.306666666666667</v>
      </c>
      <c r="F368" s="19">
        <f t="shared" si="64"/>
        <v>9.35</v>
      </c>
    </row>
    <row r="369" ht="19.7" customHeight="1" spans="1:6">
      <c r="A369" s="22" t="s">
        <v>327</v>
      </c>
      <c r="B369" s="18">
        <v>55</v>
      </c>
      <c r="C369" s="18">
        <v>670</v>
      </c>
      <c r="D369" s="18">
        <v>414</v>
      </c>
      <c r="E369" s="19">
        <f t="shared" si="63"/>
        <v>0.617910447761194</v>
      </c>
      <c r="F369" s="19">
        <f t="shared" si="64"/>
        <v>6.52727272727273</v>
      </c>
    </row>
    <row r="370" ht="19.7" customHeight="1" spans="1:6">
      <c r="A370" s="20" t="s">
        <v>328</v>
      </c>
      <c r="B370" s="18"/>
      <c r="C370" s="18">
        <v>270</v>
      </c>
      <c r="D370" s="18"/>
      <c r="E370" s="19">
        <f t="shared" si="63"/>
        <v>0</v>
      </c>
      <c r="F370" s="19"/>
    </row>
    <row r="371" ht="19.7" customHeight="1" spans="1:6">
      <c r="A371" s="22" t="s">
        <v>329</v>
      </c>
      <c r="B371" s="18">
        <v>2189</v>
      </c>
      <c r="C371" s="18">
        <v>270</v>
      </c>
      <c r="D371" s="18">
        <v>474</v>
      </c>
      <c r="E371" s="19">
        <f t="shared" si="63"/>
        <v>1.75555555555556</v>
      </c>
      <c r="F371" s="19">
        <f t="shared" ref="F371:F375" si="65">(D371/B371-1)*100%</f>
        <v>-0.783462768387391</v>
      </c>
    </row>
    <row r="372" ht="19.7" customHeight="1" spans="1:6">
      <c r="A372" s="22" t="s">
        <v>330</v>
      </c>
      <c r="B372" s="18"/>
      <c r="C372" s="18"/>
      <c r="D372" s="18"/>
      <c r="E372" s="19"/>
      <c r="F372" s="19"/>
    </row>
    <row r="373" ht="19.7" customHeight="1" spans="1:6">
      <c r="A373" s="22" t="s">
        <v>331</v>
      </c>
      <c r="B373" s="18">
        <v>96</v>
      </c>
      <c r="C373" s="18">
        <v>135</v>
      </c>
      <c r="D373" s="18"/>
      <c r="E373" s="19">
        <f t="shared" ref="E373:E380" si="66">D373/C373*100%</f>
        <v>0</v>
      </c>
      <c r="F373" s="19">
        <f t="shared" si="65"/>
        <v>-1</v>
      </c>
    </row>
    <row r="374" ht="19.7" customHeight="1" spans="1:6">
      <c r="A374" s="22" t="s">
        <v>332</v>
      </c>
      <c r="B374" s="18"/>
      <c r="C374" s="18"/>
      <c r="D374" s="18">
        <v>295</v>
      </c>
      <c r="E374" s="19"/>
      <c r="F374" s="19"/>
    </row>
    <row r="375" ht="19.7" customHeight="1" spans="1:6">
      <c r="A375" s="22" t="s">
        <v>333</v>
      </c>
      <c r="B375" s="18">
        <v>92</v>
      </c>
      <c r="C375" s="18"/>
      <c r="D375" s="18">
        <v>5</v>
      </c>
      <c r="E375" s="19"/>
      <c r="F375" s="19">
        <f t="shared" si="65"/>
        <v>-0.945652173913043</v>
      </c>
    </row>
    <row r="376" ht="19.7" customHeight="1" spans="1:6">
      <c r="A376" s="22" t="s">
        <v>334</v>
      </c>
      <c r="B376" s="18"/>
      <c r="C376" s="18"/>
      <c r="D376" s="18">
        <v>22</v>
      </c>
      <c r="E376" s="19"/>
      <c r="F376" s="19"/>
    </row>
    <row r="377" ht="19.7" customHeight="1" spans="1:6">
      <c r="A377" s="20" t="s">
        <v>335</v>
      </c>
      <c r="B377" s="18">
        <v>3139</v>
      </c>
      <c r="C377" s="18">
        <v>675</v>
      </c>
      <c r="D377" s="18">
        <v>1142</v>
      </c>
      <c r="E377" s="19">
        <f t="shared" si="66"/>
        <v>1.69185185185185</v>
      </c>
      <c r="F377" s="19">
        <f t="shared" ref="F377:F380" si="67">(D377/B377-1)*100%</f>
        <v>-0.636189869385154</v>
      </c>
    </row>
    <row r="378" ht="19.7" customHeight="1" spans="1:6">
      <c r="A378" s="20" t="s">
        <v>336</v>
      </c>
      <c r="B378" s="18">
        <v>1238</v>
      </c>
      <c r="C378" s="18">
        <v>310</v>
      </c>
      <c r="D378" s="18">
        <v>2177</v>
      </c>
      <c r="E378" s="19">
        <f t="shared" si="66"/>
        <v>7.02258064516129</v>
      </c>
      <c r="F378" s="19">
        <f t="shared" si="67"/>
        <v>0.758481421647819</v>
      </c>
    </row>
    <row r="379" ht="19.7" customHeight="1" spans="1:6">
      <c r="A379" s="17" t="s">
        <v>337</v>
      </c>
      <c r="B379" s="18">
        <v>7717</v>
      </c>
      <c r="C379" s="18">
        <v>5275</v>
      </c>
      <c r="D379" s="18">
        <v>9836</v>
      </c>
      <c r="E379" s="19">
        <f t="shared" si="66"/>
        <v>1.86464454976303</v>
      </c>
      <c r="F379" s="19">
        <f t="shared" si="67"/>
        <v>0.274588570688091</v>
      </c>
    </row>
    <row r="380" ht="19.7" customHeight="1" spans="1:6">
      <c r="A380" s="20" t="s">
        <v>11</v>
      </c>
      <c r="B380" s="18">
        <v>2014</v>
      </c>
      <c r="C380" s="18">
        <v>1100</v>
      </c>
      <c r="D380" s="18">
        <v>2011</v>
      </c>
      <c r="E380" s="19">
        <f t="shared" si="66"/>
        <v>1.82818181818182</v>
      </c>
      <c r="F380" s="19">
        <f t="shared" si="67"/>
        <v>-0.00148957298907648</v>
      </c>
    </row>
    <row r="381" ht="19.7" customHeight="1" spans="1:6">
      <c r="A381" s="22" t="s">
        <v>136</v>
      </c>
      <c r="B381" s="18"/>
      <c r="C381" s="18"/>
      <c r="D381" s="18"/>
      <c r="E381" s="19"/>
      <c r="F381" s="19"/>
    </row>
    <row r="382" ht="19.7" customHeight="1" spans="1:6">
      <c r="A382" s="22" t="s">
        <v>338</v>
      </c>
      <c r="B382" s="18">
        <v>3809</v>
      </c>
      <c r="C382" s="18">
        <v>15</v>
      </c>
      <c r="D382" s="18">
        <v>4629</v>
      </c>
      <c r="E382" s="19">
        <f t="shared" ref="E382:E385" si="68">D382/C382*100%</f>
        <v>308.6</v>
      </c>
      <c r="F382" s="19">
        <f t="shared" ref="F382:F385" si="69">(D382/B382-1)*100%</f>
        <v>0.21527960094513</v>
      </c>
    </row>
    <row r="383" ht="19.7" customHeight="1" spans="1:6">
      <c r="A383" s="22" t="s">
        <v>339</v>
      </c>
      <c r="B383" s="18">
        <v>171</v>
      </c>
      <c r="C383" s="18">
        <v>1350</v>
      </c>
      <c r="D383" s="18">
        <v>308</v>
      </c>
      <c r="E383" s="19">
        <f t="shared" si="68"/>
        <v>0.228148148148148</v>
      </c>
      <c r="F383" s="19">
        <f t="shared" si="69"/>
        <v>0.801169590643275</v>
      </c>
    </row>
    <row r="384" ht="19.7" customHeight="1" spans="1:6">
      <c r="A384" s="22" t="s">
        <v>340</v>
      </c>
      <c r="B384" s="18">
        <v>103</v>
      </c>
      <c r="C384" s="18"/>
      <c r="D384" s="18"/>
      <c r="E384" s="19"/>
      <c r="F384" s="19"/>
    </row>
    <row r="385" ht="19.7" customHeight="1" spans="1:6">
      <c r="A385" s="22" t="s">
        <v>341</v>
      </c>
      <c r="B385" s="18">
        <v>836</v>
      </c>
      <c r="C385" s="18">
        <v>1600</v>
      </c>
      <c r="D385" s="18">
        <v>12</v>
      </c>
      <c r="E385" s="19">
        <f t="shared" si="68"/>
        <v>0.0075</v>
      </c>
      <c r="F385" s="19">
        <f t="shared" si="69"/>
        <v>-0.985645933014354</v>
      </c>
    </row>
    <row r="386" ht="19.7" customHeight="1" spans="1:6">
      <c r="A386" s="22" t="s">
        <v>342</v>
      </c>
      <c r="B386" s="18"/>
      <c r="C386" s="18"/>
      <c r="D386" s="18">
        <v>93</v>
      </c>
      <c r="E386" s="19"/>
      <c r="F386" s="19"/>
    </row>
    <row r="387" ht="19.7" customHeight="1" spans="1:6">
      <c r="A387" s="22" t="s">
        <v>343</v>
      </c>
      <c r="B387" s="18">
        <v>31</v>
      </c>
      <c r="C387" s="18">
        <v>135</v>
      </c>
      <c r="D387" s="18">
        <v>21</v>
      </c>
      <c r="E387" s="19">
        <f>D387/C387*100%</f>
        <v>0.155555555555556</v>
      </c>
      <c r="F387" s="19">
        <f t="shared" ref="F387:F412" si="70">(D387/B387-1)*100%</f>
        <v>-0.32258064516129</v>
      </c>
    </row>
    <row r="388" ht="19.7" customHeight="1" spans="1:6">
      <c r="A388" s="22" t="s">
        <v>344</v>
      </c>
      <c r="B388" s="18">
        <v>88</v>
      </c>
      <c r="C388" s="18">
        <v>675</v>
      </c>
      <c r="D388" s="18">
        <v>27</v>
      </c>
      <c r="E388" s="19"/>
      <c r="F388" s="19"/>
    </row>
    <row r="389" ht="19.7" customHeight="1" spans="1:6">
      <c r="A389" s="22" t="s">
        <v>345</v>
      </c>
      <c r="B389" s="18">
        <v>575</v>
      </c>
      <c r="C389" s="18"/>
      <c r="D389" s="18">
        <v>694</v>
      </c>
      <c r="E389" s="19"/>
      <c r="F389" s="19">
        <f t="shared" si="70"/>
        <v>0.20695652173913</v>
      </c>
    </row>
    <row r="390" ht="19.7" customHeight="1" spans="1:6">
      <c r="A390" s="22" t="s">
        <v>346</v>
      </c>
      <c r="B390" s="18"/>
      <c r="C390" s="18"/>
      <c r="D390" s="18">
        <v>3</v>
      </c>
      <c r="E390" s="19"/>
      <c r="F390" s="19"/>
    </row>
    <row r="391" ht="19.7" customHeight="1" spans="1:6">
      <c r="A391" s="22" t="s">
        <v>347</v>
      </c>
      <c r="B391" s="18">
        <v>28</v>
      </c>
      <c r="C391" s="18"/>
      <c r="D391" s="18">
        <v>149</v>
      </c>
      <c r="E391" s="19"/>
      <c r="F391" s="19">
        <f t="shared" si="70"/>
        <v>4.32142857142857</v>
      </c>
    </row>
    <row r="392" ht="19.7" customHeight="1" spans="1:6">
      <c r="A392" s="20" t="s">
        <v>348</v>
      </c>
      <c r="B392" s="18">
        <v>62</v>
      </c>
      <c r="C392" s="18">
        <v>400</v>
      </c>
      <c r="D392" s="18">
        <v>1889</v>
      </c>
      <c r="E392" s="19">
        <f t="shared" ref="E392:E403" si="71">D392/C392*100%</f>
        <v>4.7225</v>
      </c>
      <c r="F392" s="19">
        <f t="shared" si="70"/>
        <v>29.4677419354839</v>
      </c>
    </row>
    <row r="393" ht="19.7" customHeight="1" spans="1:6">
      <c r="A393" s="17" t="s">
        <v>349</v>
      </c>
      <c r="B393" s="18">
        <f>SUM(B394:B396)</f>
        <v>13965</v>
      </c>
      <c r="C393" s="18">
        <f>SUM(C394:C396)</f>
        <v>40650</v>
      </c>
      <c r="D393" s="18">
        <f>SUM(D394:D396)</f>
        <v>11625</v>
      </c>
      <c r="E393" s="19">
        <f t="shared" si="71"/>
        <v>0.285977859778598</v>
      </c>
      <c r="F393" s="19">
        <f t="shared" si="70"/>
        <v>-0.167561761546724</v>
      </c>
    </row>
    <row r="394" ht="19.7" customHeight="1" spans="1:6">
      <c r="A394" s="20" t="s">
        <v>11</v>
      </c>
      <c r="B394" s="18">
        <v>1002</v>
      </c>
      <c r="C394" s="18">
        <v>1620</v>
      </c>
      <c r="D394" s="18">
        <v>219</v>
      </c>
      <c r="E394" s="19">
        <f t="shared" si="71"/>
        <v>0.135185185185185</v>
      </c>
      <c r="F394" s="19">
        <f t="shared" si="70"/>
        <v>-0.781437125748503</v>
      </c>
    </row>
    <row r="395" ht="19.7" customHeight="1" spans="1:6">
      <c r="A395" s="20" t="s">
        <v>350</v>
      </c>
      <c r="B395" s="28">
        <v>11069</v>
      </c>
      <c r="C395" s="18">
        <v>270</v>
      </c>
      <c r="D395" s="18">
        <v>11406</v>
      </c>
      <c r="E395" s="19">
        <f t="shared" si="71"/>
        <v>42.2444444444444</v>
      </c>
      <c r="F395" s="19">
        <f t="shared" si="70"/>
        <v>0.0304453880205982</v>
      </c>
    </row>
    <row r="396" ht="19.7" customHeight="1" spans="1:6">
      <c r="A396" s="20" t="s">
        <v>351</v>
      </c>
      <c r="B396" s="18">
        <v>1894</v>
      </c>
      <c r="C396" s="28">
        <v>38760</v>
      </c>
      <c r="D396" s="18"/>
      <c r="E396" s="19">
        <f t="shared" si="71"/>
        <v>0</v>
      </c>
      <c r="F396" s="19">
        <f t="shared" si="70"/>
        <v>-1</v>
      </c>
    </row>
    <row r="397" ht="19.7" customHeight="1" spans="1:6">
      <c r="A397" s="17" t="s">
        <v>352</v>
      </c>
      <c r="B397" s="18">
        <v>3749</v>
      </c>
      <c r="C397" s="18">
        <v>4300</v>
      </c>
      <c r="D397" s="18">
        <v>7263</v>
      </c>
      <c r="E397" s="19">
        <f t="shared" si="71"/>
        <v>1.68906976744186</v>
      </c>
      <c r="F397" s="19">
        <f t="shared" si="70"/>
        <v>0.937316617764737</v>
      </c>
    </row>
    <row r="398" ht="19.7" customHeight="1" spans="1:6">
      <c r="A398" s="20" t="s">
        <v>353</v>
      </c>
      <c r="B398" s="18">
        <v>2093</v>
      </c>
      <c r="C398" s="18">
        <v>270</v>
      </c>
      <c r="D398" s="18">
        <v>621</v>
      </c>
      <c r="E398" s="19">
        <f t="shared" si="71"/>
        <v>2.3</v>
      </c>
      <c r="F398" s="19">
        <f t="shared" si="70"/>
        <v>-0.703296703296703</v>
      </c>
    </row>
    <row r="399" ht="19.7" customHeight="1" spans="1:6">
      <c r="A399" s="20" t="s">
        <v>354</v>
      </c>
      <c r="B399" s="18">
        <v>1266</v>
      </c>
      <c r="C399" s="18">
        <v>2700</v>
      </c>
      <c r="D399" s="18">
        <v>5562</v>
      </c>
      <c r="E399" s="19">
        <f t="shared" si="71"/>
        <v>2.06</v>
      </c>
      <c r="F399" s="19">
        <f t="shared" si="70"/>
        <v>3.39336492890995</v>
      </c>
    </row>
    <row r="400" ht="19.7" customHeight="1" spans="1:6">
      <c r="A400" s="22" t="s">
        <v>355</v>
      </c>
      <c r="B400" s="18">
        <v>390</v>
      </c>
      <c r="C400" s="18">
        <v>1330</v>
      </c>
      <c r="D400" s="18">
        <v>1080</v>
      </c>
      <c r="E400" s="19">
        <f t="shared" si="71"/>
        <v>0.81203007518797</v>
      </c>
      <c r="F400" s="19">
        <f t="shared" si="70"/>
        <v>1.76923076923077</v>
      </c>
    </row>
    <row r="401" ht="19.7" customHeight="1" spans="1:6">
      <c r="A401" s="17" t="s">
        <v>356</v>
      </c>
      <c r="B401" s="18">
        <v>2267</v>
      </c>
      <c r="C401" s="18">
        <v>1620</v>
      </c>
      <c r="D401" s="18">
        <v>829</v>
      </c>
      <c r="E401" s="19">
        <f t="shared" si="71"/>
        <v>0.511728395061728</v>
      </c>
      <c r="F401" s="19">
        <f t="shared" si="70"/>
        <v>-0.634318482576092</v>
      </c>
    </row>
    <row r="402" ht="19.7" customHeight="1" spans="1:6">
      <c r="A402" s="20" t="s">
        <v>357</v>
      </c>
      <c r="B402" s="18">
        <v>1962</v>
      </c>
      <c r="C402" s="18">
        <v>540</v>
      </c>
      <c r="D402" s="18"/>
      <c r="E402" s="19">
        <f t="shared" si="71"/>
        <v>0</v>
      </c>
      <c r="F402" s="19">
        <f t="shared" si="70"/>
        <v>-1</v>
      </c>
    </row>
    <row r="403" ht="19.7" customHeight="1" spans="1:6">
      <c r="A403" s="20" t="s">
        <v>358</v>
      </c>
      <c r="B403" s="18">
        <v>132</v>
      </c>
      <c r="C403" s="18">
        <v>1080</v>
      </c>
      <c r="D403" s="18">
        <v>829</v>
      </c>
      <c r="E403" s="19">
        <f t="shared" si="71"/>
        <v>0.767592592592593</v>
      </c>
      <c r="F403" s="19">
        <f t="shared" si="70"/>
        <v>5.28030303030303</v>
      </c>
    </row>
    <row r="404" ht="19.7" customHeight="1" spans="1:6">
      <c r="A404" s="20" t="s">
        <v>359</v>
      </c>
      <c r="B404" s="18">
        <v>173</v>
      </c>
      <c r="C404" s="18"/>
      <c r="D404" s="18"/>
      <c r="E404" s="19"/>
      <c r="F404" s="19">
        <f t="shared" si="70"/>
        <v>-1</v>
      </c>
    </row>
    <row r="405" ht="19.7" customHeight="1" spans="1:6">
      <c r="A405" s="17" t="s">
        <v>360</v>
      </c>
      <c r="B405" s="18">
        <v>809</v>
      </c>
      <c r="C405" s="18">
        <v>31</v>
      </c>
      <c r="D405" s="18">
        <v>9336</v>
      </c>
      <c r="E405" s="19">
        <f t="shared" ref="E405:E417" si="72">D405/C405*100%</f>
        <v>301.161290322581</v>
      </c>
      <c r="F405" s="19">
        <f t="shared" si="70"/>
        <v>10.540173053152</v>
      </c>
    </row>
    <row r="406" ht="19.7" customHeight="1" spans="1:6">
      <c r="A406" s="20" t="s">
        <v>361</v>
      </c>
      <c r="B406" s="18">
        <v>809</v>
      </c>
      <c r="C406" s="18">
        <v>31</v>
      </c>
      <c r="D406" s="18">
        <v>9336</v>
      </c>
      <c r="E406" s="19">
        <f t="shared" si="72"/>
        <v>301.161290322581</v>
      </c>
      <c r="F406" s="19">
        <f t="shared" si="70"/>
        <v>10.540173053152</v>
      </c>
    </row>
    <row r="407" ht="19.7" customHeight="1" spans="1:6">
      <c r="A407" s="17" t="s">
        <v>362</v>
      </c>
      <c r="B407" s="18">
        <f>B408+B413+B416+B419</f>
        <v>11242</v>
      </c>
      <c r="C407" s="18">
        <v>10156</v>
      </c>
      <c r="D407" s="18">
        <v>7217</v>
      </c>
      <c r="E407" s="19">
        <f t="shared" si="72"/>
        <v>0.710614415124065</v>
      </c>
      <c r="F407" s="19">
        <f t="shared" si="70"/>
        <v>-0.358032378580324</v>
      </c>
    </row>
    <row r="408" ht="19.7" customHeight="1" spans="1:6">
      <c r="A408" s="17" t="s">
        <v>363</v>
      </c>
      <c r="B408" s="18">
        <v>8008</v>
      </c>
      <c r="C408" s="18">
        <v>2820</v>
      </c>
      <c r="D408" s="18">
        <v>6130</v>
      </c>
      <c r="E408" s="19">
        <f t="shared" si="72"/>
        <v>2.17375886524823</v>
      </c>
      <c r="F408" s="19">
        <f t="shared" si="70"/>
        <v>-0.234515484515485</v>
      </c>
    </row>
    <row r="409" ht="19.7" customHeight="1" spans="1:6">
      <c r="A409" s="20" t="s">
        <v>11</v>
      </c>
      <c r="B409" s="18">
        <v>998</v>
      </c>
      <c r="C409" s="18">
        <v>1500</v>
      </c>
      <c r="D409" s="18">
        <v>768</v>
      </c>
      <c r="E409" s="19">
        <f t="shared" si="72"/>
        <v>0.512</v>
      </c>
      <c r="F409" s="19">
        <f t="shared" si="70"/>
        <v>-0.230460921843687</v>
      </c>
    </row>
    <row r="410" ht="19.7" customHeight="1" spans="1:6">
      <c r="A410" s="22" t="s">
        <v>364</v>
      </c>
      <c r="B410" s="18">
        <v>6860</v>
      </c>
      <c r="C410" s="18">
        <v>930</v>
      </c>
      <c r="D410" s="18">
        <v>3462</v>
      </c>
      <c r="E410" s="19">
        <f t="shared" si="72"/>
        <v>3.72258064516129</v>
      </c>
      <c r="F410" s="19">
        <f t="shared" si="70"/>
        <v>-0.49533527696793</v>
      </c>
    </row>
    <row r="411" ht="19.7" customHeight="1" spans="1:6">
      <c r="A411" s="22" t="s">
        <v>365</v>
      </c>
      <c r="B411" s="18">
        <v>52</v>
      </c>
      <c r="C411" s="18">
        <v>220</v>
      </c>
      <c r="D411" s="18">
        <v>414</v>
      </c>
      <c r="E411" s="19">
        <f t="shared" si="72"/>
        <v>1.88181818181818</v>
      </c>
      <c r="F411" s="19">
        <f t="shared" si="70"/>
        <v>6.96153846153846</v>
      </c>
    </row>
    <row r="412" ht="19.7" customHeight="1" spans="1:6">
      <c r="A412" s="20" t="s">
        <v>366</v>
      </c>
      <c r="B412" s="18">
        <v>98</v>
      </c>
      <c r="C412" s="18">
        <v>170</v>
      </c>
      <c r="D412" s="18">
        <v>1486</v>
      </c>
      <c r="E412" s="19">
        <f t="shared" si="72"/>
        <v>8.74117647058823</v>
      </c>
      <c r="F412" s="19">
        <f t="shared" si="70"/>
        <v>14.1632653061224</v>
      </c>
    </row>
    <row r="413" ht="19.7" customHeight="1" spans="1:6">
      <c r="A413" s="24" t="s">
        <v>367</v>
      </c>
      <c r="B413" s="18"/>
      <c r="C413" s="18">
        <v>1400</v>
      </c>
      <c r="D413" s="18"/>
      <c r="E413" s="19">
        <f t="shared" si="72"/>
        <v>0</v>
      </c>
      <c r="F413" s="19"/>
    </row>
    <row r="414" ht="19.7" customHeight="1" spans="1:6">
      <c r="A414" s="22" t="s">
        <v>368</v>
      </c>
      <c r="B414" s="18"/>
      <c r="C414" s="18">
        <v>5</v>
      </c>
      <c r="D414" s="18"/>
      <c r="E414" s="19">
        <f t="shared" si="72"/>
        <v>0</v>
      </c>
      <c r="F414" s="19"/>
    </row>
    <row r="415" ht="19.7" customHeight="1" spans="1:6">
      <c r="A415" s="22" t="s">
        <v>369</v>
      </c>
      <c r="B415" s="18"/>
      <c r="C415" s="18">
        <v>1395</v>
      </c>
      <c r="D415" s="18"/>
      <c r="E415" s="19">
        <f t="shared" si="72"/>
        <v>0</v>
      </c>
      <c r="F415" s="19"/>
    </row>
    <row r="416" ht="19.7" customHeight="1" spans="1:6">
      <c r="A416" s="17" t="s">
        <v>370</v>
      </c>
      <c r="B416" s="18">
        <v>638</v>
      </c>
      <c r="C416" s="18">
        <v>4000</v>
      </c>
      <c r="D416" s="18">
        <v>783</v>
      </c>
      <c r="E416" s="19">
        <f t="shared" si="72"/>
        <v>0.19575</v>
      </c>
      <c r="F416" s="19">
        <f t="shared" ref="F416:F424" si="73">(D416/B416-1)*100%</f>
        <v>0.227272727272727</v>
      </c>
    </row>
    <row r="417" ht="19.7" customHeight="1" spans="1:6">
      <c r="A417" s="22" t="s">
        <v>371</v>
      </c>
      <c r="B417" s="18">
        <v>638</v>
      </c>
      <c r="C417" s="18">
        <v>1500</v>
      </c>
      <c r="D417" s="18">
        <v>30</v>
      </c>
      <c r="E417" s="19">
        <f t="shared" si="72"/>
        <v>0.02</v>
      </c>
      <c r="F417" s="19">
        <f t="shared" si="73"/>
        <v>-0.952978056426332</v>
      </c>
    </row>
    <row r="418" ht="19.7" customHeight="1" spans="1:6">
      <c r="A418" s="22" t="s">
        <v>372</v>
      </c>
      <c r="B418" s="18"/>
      <c r="C418" s="18">
        <v>2500</v>
      </c>
      <c r="D418" s="18">
        <v>753</v>
      </c>
      <c r="E418" s="19"/>
      <c r="F418" s="19"/>
    </row>
    <row r="419" ht="19.7" customHeight="1" spans="1:6">
      <c r="A419" s="17" t="s">
        <v>373</v>
      </c>
      <c r="B419" s="18">
        <v>2596</v>
      </c>
      <c r="C419" s="18">
        <v>1936</v>
      </c>
      <c r="D419" s="18">
        <v>304</v>
      </c>
      <c r="E419" s="19">
        <f t="shared" ref="E419:E422" si="74">D419/C419*100%</f>
        <v>0.15702479338843</v>
      </c>
      <c r="F419" s="19">
        <f t="shared" si="73"/>
        <v>-0.882896764252696</v>
      </c>
    </row>
    <row r="420" ht="19.7" customHeight="1" spans="1:6">
      <c r="A420" s="22" t="s">
        <v>374</v>
      </c>
      <c r="B420" s="18">
        <v>115</v>
      </c>
      <c r="C420" s="18"/>
      <c r="D420" s="18"/>
      <c r="E420" s="19"/>
      <c r="F420" s="19">
        <f t="shared" si="73"/>
        <v>-1</v>
      </c>
    </row>
    <row r="421" ht="19.7" customHeight="1" spans="1:6">
      <c r="A421" s="20" t="s">
        <v>375</v>
      </c>
      <c r="B421" s="18">
        <v>2481</v>
      </c>
      <c r="C421" s="18">
        <v>1936</v>
      </c>
      <c r="D421" s="18">
        <v>304</v>
      </c>
      <c r="E421" s="19">
        <f t="shared" si="74"/>
        <v>0.15702479338843</v>
      </c>
      <c r="F421" s="19">
        <f t="shared" si="73"/>
        <v>-0.877468762595728</v>
      </c>
    </row>
    <row r="422" ht="19.7" customHeight="1" spans="1:6">
      <c r="A422" s="17" t="s">
        <v>376</v>
      </c>
      <c r="B422" s="18">
        <f>B423+B426+B432+B435</f>
        <v>1606</v>
      </c>
      <c r="C422" s="18">
        <v>1800</v>
      </c>
      <c r="D422" s="18">
        <v>1698</v>
      </c>
      <c r="E422" s="19">
        <f t="shared" si="74"/>
        <v>0.943333333333333</v>
      </c>
      <c r="F422" s="19">
        <f t="shared" si="73"/>
        <v>0.0572851805728518</v>
      </c>
    </row>
    <row r="423" ht="19.7" customHeight="1" spans="1:6">
      <c r="A423" s="24" t="s">
        <v>377</v>
      </c>
      <c r="B423" s="18">
        <v>1</v>
      </c>
      <c r="C423" s="18"/>
      <c r="D423" s="18">
        <v>973</v>
      </c>
      <c r="E423" s="19"/>
      <c r="F423" s="19">
        <f t="shared" si="73"/>
        <v>972</v>
      </c>
    </row>
    <row r="424" ht="19.7" customHeight="1" spans="1:6">
      <c r="A424" s="22" t="s">
        <v>11</v>
      </c>
      <c r="B424" s="18">
        <v>1</v>
      </c>
      <c r="C424" s="18"/>
      <c r="D424" s="18">
        <v>788</v>
      </c>
      <c r="E424" s="19"/>
      <c r="F424" s="19">
        <f t="shared" si="73"/>
        <v>787</v>
      </c>
    </row>
    <row r="425" ht="19.7" customHeight="1" spans="1:6">
      <c r="A425" s="22" t="s">
        <v>378</v>
      </c>
      <c r="B425" s="18"/>
      <c r="C425" s="18"/>
      <c r="D425" s="18">
        <v>185</v>
      </c>
      <c r="E425" s="19"/>
      <c r="F425" s="19"/>
    </row>
    <row r="426" ht="19.7" customHeight="1" spans="1:6">
      <c r="A426" s="17" t="s">
        <v>379</v>
      </c>
      <c r="B426" s="18">
        <v>903</v>
      </c>
      <c r="C426" s="18">
        <v>800</v>
      </c>
      <c r="D426" s="18">
        <v>130</v>
      </c>
      <c r="E426" s="19">
        <f t="shared" ref="E426:E428" si="75">D426/C426*100%</f>
        <v>0.1625</v>
      </c>
      <c r="F426" s="19">
        <f t="shared" ref="F426:F428" si="76">(D426/B426-1)*100%</f>
        <v>-0.856035437430786</v>
      </c>
    </row>
    <row r="427" ht="19.7" customHeight="1" spans="1:6">
      <c r="A427" s="20" t="s">
        <v>11</v>
      </c>
      <c r="B427" s="18">
        <v>310</v>
      </c>
      <c r="C427" s="18">
        <v>500</v>
      </c>
      <c r="D427" s="18">
        <v>47</v>
      </c>
      <c r="E427" s="19">
        <f t="shared" si="75"/>
        <v>0.094</v>
      </c>
      <c r="F427" s="19">
        <f t="shared" si="76"/>
        <v>-0.848387096774194</v>
      </c>
    </row>
    <row r="428" ht="19.7" customHeight="1" spans="1:6">
      <c r="A428" s="20" t="s">
        <v>380</v>
      </c>
      <c r="B428" s="18">
        <v>593</v>
      </c>
      <c r="C428" s="18">
        <v>300</v>
      </c>
      <c r="D428" s="18">
        <v>83</v>
      </c>
      <c r="E428" s="19">
        <f t="shared" si="75"/>
        <v>0.276666666666667</v>
      </c>
      <c r="F428" s="19">
        <f t="shared" si="76"/>
        <v>-0.860033726812816</v>
      </c>
    </row>
    <row r="429" ht="19.7" customHeight="1" spans="1:6">
      <c r="A429" s="17" t="s">
        <v>381</v>
      </c>
      <c r="B429" s="18"/>
      <c r="C429" s="18"/>
      <c r="D429" s="18">
        <v>13</v>
      </c>
      <c r="E429" s="19"/>
      <c r="F429" s="19"/>
    </row>
    <row r="430" ht="19.7" customHeight="1" spans="1:6">
      <c r="A430" s="20" t="s">
        <v>11</v>
      </c>
      <c r="B430" s="18"/>
      <c r="C430" s="18"/>
      <c r="D430" s="18">
        <v>5</v>
      </c>
      <c r="E430" s="19"/>
      <c r="F430" s="19"/>
    </row>
    <row r="431" ht="19.7" customHeight="1" spans="1:6">
      <c r="A431" s="20" t="s">
        <v>382</v>
      </c>
      <c r="B431" s="18"/>
      <c r="C431" s="18"/>
      <c r="D431" s="18">
        <v>8</v>
      </c>
      <c r="E431" s="19"/>
      <c r="F431" s="19"/>
    </row>
    <row r="432" ht="19.7" customHeight="1" spans="1:6">
      <c r="A432" s="17" t="s">
        <v>383</v>
      </c>
      <c r="B432" s="18">
        <v>421</v>
      </c>
      <c r="C432" s="18">
        <v>300</v>
      </c>
      <c r="D432" s="18">
        <v>316</v>
      </c>
      <c r="E432" s="19">
        <f t="shared" ref="E432:E446" si="77">D432/C432*100%</f>
        <v>1.05333333333333</v>
      </c>
      <c r="F432" s="19">
        <f t="shared" ref="F432:F447" si="78">(D432/B432-1)*100%</f>
        <v>-0.249406175771972</v>
      </c>
    </row>
    <row r="433" ht="19.7" customHeight="1" spans="1:6">
      <c r="A433" s="20" t="s">
        <v>11</v>
      </c>
      <c r="B433" s="18">
        <v>260</v>
      </c>
      <c r="C433" s="18">
        <v>100</v>
      </c>
      <c r="D433" s="18">
        <v>276</v>
      </c>
      <c r="E433" s="19">
        <f t="shared" si="77"/>
        <v>2.76</v>
      </c>
      <c r="F433" s="19">
        <f t="shared" si="78"/>
        <v>0.0615384615384615</v>
      </c>
    </row>
    <row r="434" ht="19.7" customHeight="1" spans="1:6">
      <c r="A434" s="20" t="s">
        <v>384</v>
      </c>
      <c r="B434" s="18">
        <v>161</v>
      </c>
      <c r="C434" s="18">
        <v>200</v>
      </c>
      <c r="D434" s="18">
        <v>40</v>
      </c>
      <c r="E434" s="19">
        <f t="shared" si="77"/>
        <v>0.2</v>
      </c>
      <c r="F434" s="19">
        <f t="shared" si="78"/>
        <v>-0.751552795031056</v>
      </c>
    </row>
    <row r="435" ht="19.7" customHeight="1" spans="1:6">
      <c r="A435" s="24" t="s">
        <v>385</v>
      </c>
      <c r="B435" s="18">
        <v>281</v>
      </c>
      <c r="C435" s="18">
        <v>700</v>
      </c>
      <c r="D435" s="18">
        <v>266</v>
      </c>
      <c r="E435" s="19">
        <f t="shared" si="77"/>
        <v>0.38</v>
      </c>
      <c r="F435" s="19">
        <f t="shared" si="78"/>
        <v>-0.0533807829181495</v>
      </c>
    </row>
    <row r="436" ht="19.7" customHeight="1" spans="1:6">
      <c r="A436" s="22" t="s">
        <v>386</v>
      </c>
      <c r="B436" s="18">
        <v>281</v>
      </c>
      <c r="C436" s="18">
        <v>700</v>
      </c>
      <c r="D436" s="18">
        <v>266</v>
      </c>
      <c r="E436" s="19">
        <f t="shared" si="77"/>
        <v>0.38</v>
      </c>
      <c r="F436" s="19">
        <f t="shared" si="78"/>
        <v>-0.0533807829181495</v>
      </c>
    </row>
    <row r="437" ht="19.7" customHeight="1" spans="1:6">
      <c r="A437" s="17" t="s">
        <v>387</v>
      </c>
      <c r="B437" s="18">
        <f>B438+B441+B443</f>
        <v>4642</v>
      </c>
      <c r="C437" s="18">
        <v>4800</v>
      </c>
      <c r="D437" s="18">
        <v>4811</v>
      </c>
      <c r="E437" s="19">
        <f t="shared" si="77"/>
        <v>1.00229166666667</v>
      </c>
      <c r="F437" s="19">
        <f t="shared" si="78"/>
        <v>0.0364067212408445</v>
      </c>
    </row>
    <row r="438" ht="19.7" customHeight="1" spans="1:6">
      <c r="A438" s="17" t="s">
        <v>388</v>
      </c>
      <c r="B438" s="18">
        <v>668</v>
      </c>
      <c r="C438" s="18">
        <v>600</v>
      </c>
      <c r="D438" s="18">
        <v>1074</v>
      </c>
      <c r="E438" s="19">
        <f t="shared" si="77"/>
        <v>1.79</v>
      </c>
      <c r="F438" s="19">
        <f t="shared" si="78"/>
        <v>0.607784431137725</v>
      </c>
    </row>
    <row r="439" ht="19.7" customHeight="1" spans="1:6">
      <c r="A439" s="20" t="s">
        <v>11</v>
      </c>
      <c r="B439" s="18">
        <v>290</v>
      </c>
      <c r="C439" s="18">
        <v>400</v>
      </c>
      <c r="D439" s="18">
        <v>142</v>
      </c>
      <c r="E439" s="19">
        <f t="shared" si="77"/>
        <v>0.355</v>
      </c>
      <c r="F439" s="19">
        <f t="shared" si="78"/>
        <v>-0.510344827586207</v>
      </c>
    </row>
    <row r="440" ht="19.7" customHeight="1" spans="1:6">
      <c r="A440" s="20" t="s">
        <v>389</v>
      </c>
      <c r="B440" s="18">
        <v>378</v>
      </c>
      <c r="C440" s="18">
        <v>200</v>
      </c>
      <c r="D440" s="18">
        <v>932</v>
      </c>
      <c r="E440" s="19">
        <f t="shared" si="77"/>
        <v>4.66</v>
      </c>
      <c r="F440" s="19">
        <f t="shared" si="78"/>
        <v>1.46560846560847</v>
      </c>
    </row>
    <row r="441" ht="19.7" customHeight="1" spans="1:6">
      <c r="A441" s="17" t="s">
        <v>390</v>
      </c>
      <c r="B441" s="18">
        <v>552</v>
      </c>
      <c r="C441" s="18">
        <v>100</v>
      </c>
      <c r="D441" s="18">
        <v>513</v>
      </c>
      <c r="E441" s="19">
        <f t="shared" si="77"/>
        <v>5.13</v>
      </c>
      <c r="F441" s="19">
        <f t="shared" si="78"/>
        <v>-0.0706521739130435</v>
      </c>
    </row>
    <row r="442" ht="19.7" customHeight="1" spans="1:6">
      <c r="A442" s="20" t="s">
        <v>391</v>
      </c>
      <c r="B442" s="18">
        <v>552</v>
      </c>
      <c r="C442" s="18">
        <v>100</v>
      </c>
      <c r="D442" s="18">
        <v>513</v>
      </c>
      <c r="E442" s="19">
        <f t="shared" si="77"/>
        <v>5.13</v>
      </c>
      <c r="F442" s="19">
        <f t="shared" si="78"/>
        <v>-0.0706521739130435</v>
      </c>
    </row>
    <row r="443" ht="19.7" customHeight="1" spans="1:6">
      <c r="A443" s="24" t="s">
        <v>392</v>
      </c>
      <c r="B443" s="18">
        <v>3422</v>
      </c>
      <c r="C443" s="18">
        <v>4100</v>
      </c>
      <c r="D443" s="18">
        <v>3224</v>
      </c>
      <c r="E443" s="19">
        <f t="shared" si="77"/>
        <v>0.786341463414634</v>
      </c>
      <c r="F443" s="19">
        <f t="shared" si="78"/>
        <v>-0.0578609000584454</v>
      </c>
    </row>
    <row r="444" ht="19.7" customHeight="1" spans="1:6">
      <c r="A444" s="22" t="s">
        <v>393</v>
      </c>
      <c r="B444" s="18">
        <v>3422</v>
      </c>
      <c r="C444" s="18">
        <v>4100</v>
      </c>
      <c r="D444" s="18">
        <v>3224</v>
      </c>
      <c r="E444" s="19">
        <f t="shared" si="77"/>
        <v>0.786341463414634</v>
      </c>
      <c r="F444" s="19">
        <f t="shared" si="78"/>
        <v>-0.0578609000584454</v>
      </c>
    </row>
    <row r="445" ht="19.7" customHeight="1" spans="1:6">
      <c r="A445" s="17" t="s">
        <v>394</v>
      </c>
      <c r="B445" s="18">
        <f>B446+B449+B451+B453</f>
        <v>1607</v>
      </c>
      <c r="C445" s="18">
        <v>1600</v>
      </c>
      <c r="D445" s="18">
        <v>634</v>
      </c>
      <c r="E445" s="19">
        <f t="shared" si="77"/>
        <v>0.39625</v>
      </c>
      <c r="F445" s="19">
        <f t="shared" si="78"/>
        <v>-0.605476042314872</v>
      </c>
    </row>
    <row r="446" ht="19.7" customHeight="1" spans="1:6">
      <c r="A446" s="17" t="s">
        <v>395</v>
      </c>
      <c r="B446" s="18">
        <v>72</v>
      </c>
      <c r="C446" s="18">
        <v>50</v>
      </c>
      <c r="D446" s="18">
        <v>204</v>
      </c>
      <c r="E446" s="19">
        <f t="shared" si="77"/>
        <v>4.08</v>
      </c>
      <c r="F446" s="19">
        <f t="shared" si="78"/>
        <v>1.83333333333333</v>
      </c>
    </row>
    <row r="447" ht="19.7" customHeight="1" spans="1:6">
      <c r="A447" s="22" t="s">
        <v>21</v>
      </c>
      <c r="B447" s="18">
        <v>72</v>
      </c>
      <c r="C447" s="18"/>
      <c r="D447" s="18">
        <v>184</v>
      </c>
      <c r="E447" s="19"/>
      <c r="F447" s="19">
        <f t="shared" si="78"/>
        <v>1.55555555555556</v>
      </c>
    </row>
    <row r="448" ht="19.7" customHeight="1" spans="1:6">
      <c r="A448" s="20" t="s">
        <v>396</v>
      </c>
      <c r="B448" s="18"/>
      <c r="C448" s="18">
        <v>50</v>
      </c>
      <c r="D448" s="18">
        <v>20</v>
      </c>
      <c r="E448" s="19"/>
      <c r="F448" s="19"/>
    </row>
    <row r="449" ht="19.7" customHeight="1" spans="1:6">
      <c r="A449" s="24" t="s">
        <v>397</v>
      </c>
      <c r="B449" s="18"/>
      <c r="C449" s="18"/>
      <c r="D449" s="18"/>
      <c r="E449" s="19"/>
      <c r="F449" s="19"/>
    </row>
    <row r="450" ht="19.7" customHeight="1" spans="1:6">
      <c r="A450" s="22" t="s">
        <v>398</v>
      </c>
      <c r="B450" s="18"/>
      <c r="C450" s="18"/>
      <c r="D450" s="18"/>
      <c r="E450" s="19"/>
      <c r="F450" s="19"/>
    </row>
    <row r="451" ht="19.7" customHeight="1" spans="1:6">
      <c r="A451" s="24" t="s">
        <v>399</v>
      </c>
      <c r="B451" s="18">
        <v>5</v>
      </c>
      <c r="C451" s="18"/>
      <c r="D451" s="18">
        <v>147</v>
      </c>
      <c r="E451" s="19"/>
      <c r="F451" s="19">
        <f t="shared" ref="F451:F457" si="79">(D451/B451-1)*100%</f>
        <v>28.4</v>
      </c>
    </row>
    <row r="452" ht="19.7" customHeight="1" spans="1:6">
      <c r="A452" s="22" t="s">
        <v>400</v>
      </c>
      <c r="B452" s="18">
        <v>5</v>
      </c>
      <c r="C452" s="18"/>
      <c r="D452" s="18">
        <v>147</v>
      </c>
      <c r="E452" s="19"/>
      <c r="F452" s="19">
        <f t="shared" si="79"/>
        <v>28.4</v>
      </c>
    </row>
    <row r="453" ht="19.7" customHeight="1" spans="1:6">
      <c r="A453" s="24" t="s">
        <v>401</v>
      </c>
      <c r="B453" s="18">
        <v>1530</v>
      </c>
      <c r="C453" s="18">
        <v>1550</v>
      </c>
      <c r="D453" s="18">
        <v>283</v>
      </c>
      <c r="E453" s="19">
        <f t="shared" ref="E453:E459" si="80">D453/C453*100%</f>
        <v>0.18258064516129</v>
      </c>
      <c r="F453" s="19">
        <f t="shared" si="79"/>
        <v>-0.815032679738562</v>
      </c>
    </row>
    <row r="454" ht="19.7" customHeight="1" spans="1:6">
      <c r="A454" s="22" t="s">
        <v>402</v>
      </c>
      <c r="B454" s="18">
        <v>1530</v>
      </c>
      <c r="C454" s="18">
        <v>1550</v>
      </c>
      <c r="D454" s="18">
        <v>283</v>
      </c>
      <c r="E454" s="19">
        <f t="shared" si="80"/>
        <v>0.18258064516129</v>
      </c>
      <c r="F454" s="19">
        <f t="shared" si="79"/>
        <v>-0.815032679738562</v>
      </c>
    </row>
    <row r="455" ht="19.7" customHeight="1" spans="1:6">
      <c r="A455" s="17" t="s">
        <v>403</v>
      </c>
      <c r="B455" s="18">
        <f>B456+B464+B462</f>
        <v>4591</v>
      </c>
      <c r="C455" s="18">
        <v>4800</v>
      </c>
      <c r="D455" s="18">
        <v>4862</v>
      </c>
      <c r="E455" s="19">
        <f t="shared" si="80"/>
        <v>1.01291666666667</v>
      </c>
      <c r="F455" s="19">
        <f t="shared" si="79"/>
        <v>0.0590285340884338</v>
      </c>
    </row>
    <row r="456" ht="19.7" customHeight="1" spans="1:6">
      <c r="A456" s="17" t="s">
        <v>404</v>
      </c>
      <c r="B456" s="18">
        <v>4504</v>
      </c>
      <c r="C456" s="18">
        <v>2000</v>
      </c>
      <c r="D456" s="18">
        <v>4658</v>
      </c>
      <c r="E456" s="19">
        <f t="shared" si="80"/>
        <v>2.329</v>
      </c>
      <c r="F456" s="19">
        <f t="shared" si="79"/>
        <v>0.0341918294849024</v>
      </c>
    </row>
    <row r="457" ht="19.7" customHeight="1" spans="1:6">
      <c r="A457" s="20" t="s">
        <v>11</v>
      </c>
      <c r="B457" s="18">
        <v>4501</v>
      </c>
      <c r="C457" s="18">
        <v>1000</v>
      </c>
      <c r="D457" s="18">
        <v>3296</v>
      </c>
      <c r="E457" s="19">
        <f t="shared" si="80"/>
        <v>3.296</v>
      </c>
      <c r="F457" s="19">
        <f t="shared" si="79"/>
        <v>-0.267718284825594</v>
      </c>
    </row>
    <row r="458" ht="19.7" customHeight="1" spans="1:6">
      <c r="A458" s="22" t="s">
        <v>405</v>
      </c>
      <c r="B458" s="18"/>
      <c r="C458" s="18">
        <v>300</v>
      </c>
      <c r="D458" s="18">
        <v>10</v>
      </c>
      <c r="E458" s="19">
        <f t="shared" si="80"/>
        <v>0.0333333333333333</v>
      </c>
      <c r="F458" s="19"/>
    </row>
    <row r="459" ht="19.7" customHeight="1" spans="1:6">
      <c r="A459" s="22" t="s">
        <v>406</v>
      </c>
      <c r="B459" s="18"/>
      <c r="C459" s="18">
        <v>50</v>
      </c>
      <c r="D459" s="18"/>
      <c r="E459" s="19">
        <f t="shared" si="80"/>
        <v>0</v>
      </c>
      <c r="F459" s="19"/>
    </row>
    <row r="460" ht="19.7" customHeight="1" spans="1:6">
      <c r="A460" s="22" t="s">
        <v>407</v>
      </c>
      <c r="B460" s="18"/>
      <c r="C460" s="18"/>
      <c r="D460" s="18">
        <v>249</v>
      </c>
      <c r="E460" s="19"/>
      <c r="F460" s="19"/>
    </row>
    <row r="461" ht="19.7" customHeight="1" spans="1:6">
      <c r="A461" s="22" t="s">
        <v>408</v>
      </c>
      <c r="B461" s="18">
        <v>3</v>
      </c>
      <c r="C461" s="18">
        <v>650</v>
      </c>
      <c r="D461" s="18">
        <v>1103</v>
      </c>
      <c r="E461" s="19">
        <f t="shared" ref="E461:E469" si="81">D461/C461*100%</f>
        <v>1.69692307692308</v>
      </c>
      <c r="F461" s="19">
        <f t="shared" ref="F461:F469" si="82">(D461/B461-1)*100%</f>
        <v>366.666666666667</v>
      </c>
    </row>
    <row r="462" ht="19.7" customHeight="1" spans="1:6">
      <c r="A462" s="24" t="s">
        <v>409</v>
      </c>
      <c r="B462" s="18">
        <v>29</v>
      </c>
      <c r="C462" s="18"/>
      <c r="D462" s="18"/>
      <c r="E462" s="19"/>
      <c r="F462" s="19"/>
    </row>
    <row r="463" ht="19.7" customHeight="1" spans="1:6">
      <c r="A463" s="22" t="s">
        <v>410</v>
      </c>
      <c r="B463" s="18">
        <v>29</v>
      </c>
      <c r="C463" s="18"/>
      <c r="D463" s="18"/>
      <c r="E463" s="19"/>
      <c r="F463" s="19"/>
    </row>
    <row r="464" ht="19.7" customHeight="1" spans="1:6">
      <c r="A464" s="24" t="s">
        <v>411</v>
      </c>
      <c r="B464" s="18">
        <v>58</v>
      </c>
      <c r="C464" s="18">
        <v>2800</v>
      </c>
      <c r="D464" s="18">
        <v>204</v>
      </c>
      <c r="E464" s="19">
        <f t="shared" si="81"/>
        <v>0.0728571428571429</v>
      </c>
      <c r="F464" s="19">
        <f t="shared" si="82"/>
        <v>2.51724137931034</v>
      </c>
    </row>
    <row r="465" ht="19.7" customHeight="1" spans="1:6">
      <c r="A465" s="22" t="s">
        <v>412</v>
      </c>
      <c r="B465" s="18">
        <v>58</v>
      </c>
      <c r="C465" s="18">
        <v>2800</v>
      </c>
      <c r="D465" s="18">
        <v>204</v>
      </c>
      <c r="E465" s="19">
        <f t="shared" si="81"/>
        <v>0.0728571428571429</v>
      </c>
      <c r="F465" s="19">
        <f t="shared" si="82"/>
        <v>2.51724137931034</v>
      </c>
    </row>
    <row r="466" ht="19.7" customHeight="1" spans="1:6">
      <c r="A466" s="17" t="s">
        <v>413</v>
      </c>
      <c r="B466" s="18">
        <f>B467+B473+B475</f>
        <v>9442</v>
      </c>
      <c r="C466" s="18">
        <v>8800</v>
      </c>
      <c r="D466" s="18">
        <v>9500</v>
      </c>
      <c r="E466" s="19">
        <f t="shared" si="81"/>
        <v>1.07954545454545</v>
      </c>
      <c r="F466" s="19">
        <f t="shared" si="82"/>
        <v>0.00614276636305866</v>
      </c>
    </row>
    <row r="467" ht="19.7" customHeight="1" spans="1:6">
      <c r="A467" s="17" t="s">
        <v>414</v>
      </c>
      <c r="B467" s="18">
        <v>1148</v>
      </c>
      <c r="C467" s="18">
        <v>1000</v>
      </c>
      <c r="D467" s="18">
        <v>3721</v>
      </c>
      <c r="E467" s="19">
        <f t="shared" si="81"/>
        <v>3.721</v>
      </c>
      <c r="F467" s="19">
        <f t="shared" si="82"/>
        <v>2.24128919860627</v>
      </c>
    </row>
    <row r="468" ht="19.7" customHeight="1" spans="1:6">
      <c r="A468" s="22" t="s">
        <v>415</v>
      </c>
      <c r="B468" s="18">
        <v>467</v>
      </c>
      <c r="C468" s="18">
        <v>100</v>
      </c>
      <c r="D468" s="18"/>
      <c r="E468" s="19">
        <f t="shared" si="81"/>
        <v>0</v>
      </c>
      <c r="F468" s="19">
        <f t="shared" si="82"/>
        <v>-1</v>
      </c>
    </row>
    <row r="469" ht="19.7" customHeight="1" spans="1:6">
      <c r="A469" s="22" t="s">
        <v>416</v>
      </c>
      <c r="B469" s="18">
        <v>125</v>
      </c>
      <c r="C469" s="18">
        <v>150</v>
      </c>
      <c r="D469" s="18">
        <v>2139</v>
      </c>
      <c r="E469" s="19">
        <f t="shared" si="81"/>
        <v>14.26</v>
      </c>
      <c r="F469" s="19">
        <f t="shared" si="82"/>
        <v>16.112</v>
      </c>
    </row>
    <row r="470" ht="19.7" customHeight="1" spans="1:6">
      <c r="A470" s="22" t="s">
        <v>417</v>
      </c>
      <c r="B470" s="18">
        <v>303</v>
      </c>
      <c r="C470" s="18">
        <v>600</v>
      </c>
      <c r="D470" s="18">
        <v>1517</v>
      </c>
      <c r="E470" s="19"/>
      <c r="F470" s="19"/>
    </row>
    <row r="471" ht="19.7" customHeight="1" spans="1:6">
      <c r="A471" s="22" t="s">
        <v>418</v>
      </c>
      <c r="B471" s="18">
        <v>253</v>
      </c>
      <c r="C471" s="18"/>
      <c r="D471" s="18">
        <v>20</v>
      </c>
      <c r="E471" s="19"/>
      <c r="F471" s="19">
        <f t="shared" ref="F471:F481" si="83">(D471/B471-1)*100%</f>
        <v>-0.920948616600791</v>
      </c>
    </row>
    <row r="472" ht="19.7" customHeight="1" spans="1:6">
      <c r="A472" s="20" t="s">
        <v>419</v>
      </c>
      <c r="B472" s="18"/>
      <c r="C472" s="18">
        <v>150</v>
      </c>
      <c r="D472" s="18">
        <v>45</v>
      </c>
      <c r="E472" s="19">
        <f t="shared" ref="E472:E474" si="84">D472/C472*100%</f>
        <v>0.3</v>
      </c>
      <c r="F472" s="19"/>
    </row>
    <row r="473" ht="19.7" customHeight="1" spans="1:6">
      <c r="A473" s="17" t="s">
        <v>420</v>
      </c>
      <c r="B473" s="18">
        <v>8256</v>
      </c>
      <c r="C473" s="18">
        <v>7800</v>
      </c>
      <c r="D473" s="18">
        <v>5545</v>
      </c>
      <c r="E473" s="19">
        <f t="shared" si="84"/>
        <v>0.710897435897436</v>
      </c>
      <c r="F473" s="19">
        <f t="shared" si="83"/>
        <v>-0.328367248062015</v>
      </c>
    </row>
    <row r="474" ht="19.7" customHeight="1" spans="1:6">
      <c r="A474" s="20" t="s">
        <v>421</v>
      </c>
      <c r="B474" s="18">
        <v>8256</v>
      </c>
      <c r="C474" s="18">
        <v>7800</v>
      </c>
      <c r="D474" s="18">
        <v>5545</v>
      </c>
      <c r="E474" s="19">
        <f t="shared" si="84"/>
        <v>0.710897435897436</v>
      </c>
      <c r="F474" s="19">
        <f t="shared" si="83"/>
        <v>-0.328367248062015</v>
      </c>
    </row>
    <row r="475" ht="19.7" customHeight="1" spans="1:6">
      <c r="A475" s="24" t="s">
        <v>422</v>
      </c>
      <c r="B475" s="18">
        <v>38</v>
      </c>
      <c r="C475" s="18"/>
      <c r="D475" s="18">
        <v>234</v>
      </c>
      <c r="E475" s="19"/>
      <c r="F475" s="19">
        <f t="shared" si="83"/>
        <v>5.15789473684211</v>
      </c>
    </row>
    <row r="476" ht="19.7" customHeight="1" spans="1:6">
      <c r="A476" s="22" t="s">
        <v>423</v>
      </c>
      <c r="B476" s="18">
        <v>38</v>
      </c>
      <c r="C476" s="18"/>
      <c r="D476" s="18">
        <v>234</v>
      </c>
      <c r="E476" s="19"/>
      <c r="F476" s="19">
        <f t="shared" si="83"/>
        <v>5.15789473684211</v>
      </c>
    </row>
    <row r="477" ht="19.7" customHeight="1" spans="1:6">
      <c r="A477" s="17" t="s">
        <v>424</v>
      </c>
      <c r="B477" s="18">
        <v>557</v>
      </c>
      <c r="C477" s="18">
        <v>600</v>
      </c>
      <c r="D477" s="18">
        <v>12</v>
      </c>
      <c r="E477" s="19">
        <f t="shared" ref="E477:E481" si="85">D477/C477*100%</f>
        <v>0.02</v>
      </c>
      <c r="F477" s="19">
        <f t="shared" si="83"/>
        <v>-0.978456014362657</v>
      </c>
    </row>
    <row r="478" ht="19.7" customHeight="1" spans="1:6">
      <c r="A478" s="17" t="s">
        <v>425</v>
      </c>
      <c r="B478" s="18">
        <v>557</v>
      </c>
      <c r="C478" s="18">
        <v>600</v>
      </c>
      <c r="D478" s="18">
        <v>12</v>
      </c>
      <c r="E478" s="19">
        <f t="shared" si="85"/>
        <v>0.02</v>
      </c>
      <c r="F478" s="19">
        <f t="shared" si="83"/>
        <v>-0.978456014362657</v>
      </c>
    </row>
    <row r="479" ht="15" spans="1:6">
      <c r="A479" s="20" t="s">
        <v>21</v>
      </c>
      <c r="B479" s="18">
        <v>557</v>
      </c>
      <c r="C479" s="18">
        <v>600</v>
      </c>
      <c r="D479" s="18">
        <v>12</v>
      </c>
      <c r="E479" s="19">
        <f t="shared" si="85"/>
        <v>0.02</v>
      </c>
      <c r="F479" s="19">
        <f t="shared" si="83"/>
        <v>-0.978456014362657</v>
      </c>
    </row>
    <row r="480" ht="15" spans="1:6">
      <c r="A480" s="17" t="s">
        <v>426</v>
      </c>
      <c r="B480" s="18">
        <f>B481+B491+B493+B497</f>
        <v>2073</v>
      </c>
      <c r="C480" s="18">
        <v>2200</v>
      </c>
      <c r="D480" s="18">
        <v>2131</v>
      </c>
      <c r="E480" s="19">
        <f t="shared" si="85"/>
        <v>0.968636363636364</v>
      </c>
      <c r="F480" s="19">
        <f t="shared" si="83"/>
        <v>0.0279787747226241</v>
      </c>
    </row>
    <row r="481" ht="15" spans="1:6">
      <c r="A481" s="17" t="s">
        <v>427</v>
      </c>
      <c r="B481" s="18">
        <v>944</v>
      </c>
      <c r="C481" s="18">
        <v>300</v>
      </c>
      <c r="D481" s="18">
        <v>796</v>
      </c>
      <c r="E481" s="19">
        <f t="shared" si="85"/>
        <v>2.65333333333333</v>
      </c>
      <c r="F481" s="19">
        <f t="shared" si="83"/>
        <v>-0.156779661016949</v>
      </c>
    </row>
    <row r="482" ht="15" spans="1:6">
      <c r="A482" s="22" t="s">
        <v>11</v>
      </c>
      <c r="B482" s="18"/>
      <c r="C482" s="18">
        <v>300</v>
      </c>
      <c r="D482" s="18">
        <v>345</v>
      </c>
      <c r="E482" s="19"/>
      <c r="F482" s="19"/>
    </row>
    <row r="483" ht="15" spans="1:6">
      <c r="A483" s="22" t="s">
        <v>428</v>
      </c>
      <c r="B483" s="18">
        <v>913</v>
      </c>
      <c r="C483" s="18"/>
      <c r="D483" s="18">
        <v>253</v>
      </c>
      <c r="E483" s="19"/>
      <c r="F483" s="19">
        <f>(D483/B483-1)*100%</f>
        <v>-0.72289156626506</v>
      </c>
    </row>
    <row r="484" ht="15" spans="1:6">
      <c r="A484" s="22" t="s">
        <v>429</v>
      </c>
      <c r="B484" s="18">
        <v>31</v>
      </c>
      <c r="C484" s="18"/>
      <c r="D484" s="18">
        <v>169</v>
      </c>
      <c r="E484" s="19"/>
      <c r="F484" s="19">
        <f>(D484/B484-1)*100%</f>
        <v>4.45161290322581</v>
      </c>
    </row>
    <row r="485" ht="15" spans="1:6">
      <c r="A485" s="22" t="s">
        <v>430</v>
      </c>
      <c r="B485" s="18"/>
      <c r="C485" s="18"/>
      <c r="D485" s="18">
        <v>29</v>
      </c>
      <c r="E485" s="19"/>
      <c r="F485" s="19"/>
    </row>
    <row r="486" ht="15" spans="1:6">
      <c r="A486" s="24" t="s">
        <v>431</v>
      </c>
      <c r="B486" s="18"/>
      <c r="C486" s="18"/>
      <c r="D486" s="18">
        <v>293</v>
      </c>
      <c r="E486" s="19"/>
      <c r="F486" s="19"/>
    </row>
    <row r="487" ht="15" spans="1:6">
      <c r="A487" s="22" t="s">
        <v>432</v>
      </c>
      <c r="B487" s="18"/>
      <c r="C487" s="18"/>
      <c r="D487" s="18">
        <v>128</v>
      </c>
      <c r="E487" s="19"/>
      <c r="F487" s="19"/>
    </row>
    <row r="488" ht="15" spans="1:6">
      <c r="A488" s="22" t="s">
        <v>433</v>
      </c>
      <c r="B488" s="18"/>
      <c r="C488" s="18"/>
      <c r="D488" s="18">
        <v>165</v>
      </c>
      <c r="E488" s="19"/>
      <c r="F488" s="19"/>
    </row>
    <row r="489" ht="15" spans="1:6">
      <c r="A489" s="24" t="s">
        <v>434</v>
      </c>
      <c r="B489" s="18"/>
      <c r="C489" s="18"/>
      <c r="D489" s="18">
        <v>32</v>
      </c>
      <c r="E489" s="19"/>
      <c r="F489" s="19"/>
    </row>
    <row r="490" ht="15" spans="1:6">
      <c r="A490" s="22" t="s">
        <v>435</v>
      </c>
      <c r="B490" s="18"/>
      <c r="C490" s="18"/>
      <c r="D490" s="18">
        <v>32</v>
      </c>
      <c r="E490" s="19"/>
      <c r="F490" s="19"/>
    </row>
    <row r="491" ht="15" spans="1:6">
      <c r="A491" s="24" t="s">
        <v>436</v>
      </c>
      <c r="B491" s="18">
        <v>103</v>
      </c>
      <c r="C491" s="18"/>
      <c r="D491" s="18">
        <v>691</v>
      </c>
      <c r="E491" s="19"/>
      <c r="F491" s="19">
        <f t="shared" ref="F491:F494" si="86">(D491/B491-1)*100%</f>
        <v>5.70873786407767</v>
      </c>
    </row>
    <row r="492" ht="15" spans="1:6">
      <c r="A492" s="22" t="s">
        <v>437</v>
      </c>
      <c r="B492" s="18">
        <v>103</v>
      </c>
      <c r="C492" s="18"/>
      <c r="D492" s="18">
        <v>691</v>
      </c>
      <c r="E492" s="19"/>
      <c r="F492" s="19">
        <f t="shared" si="86"/>
        <v>5.70873786407767</v>
      </c>
    </row>
    <row r="493" ht="15" spans="1:6">
      <c r="A493" s="24" t="s">
        <v>438</v>
      </c>
      <c r="B493" s="18">
        <v>427</v>
      </c>
      <c r="C493" s="18"/>
      <c r="D493" s="18">
        <v>240</v>
      </c>
      <c r="E493" s="19"/>
      <c r="F493" s="19">
        <f t="shared" si="86"/>
        <v>-0.437939110070258</v>
      </c>
    </row>
    <row r="494" ht="15" spans="1:6">
      <c r="A494" s="22" t="s">
        <v>439</v>
      </c>
      <c r="B494" s="18">
        <v>427</v>
      </c>
      <c r="C494" s="18"/>
      <c r="D494" s="18">
        <v>240</v>
      </c>
      <c r="E494" s="19"/>
      <c r="F494" s="19">
        <f t="shared" si="86"/>
        <v>-0.437939110070258</v>
      </c>
    </row>
    <row r="495" ht="15" spans="1:6">
      <c r="A495" s="22" t="s">
        <v>440</v>
      </c>
      <c r="B495" s="18"/>
      <c r="C495" s="18"/>
      <c r="D495" s="18"/>
      <c r="E495" s="19"/>
      <c r="F495" s="19"/>
    </row>
    <row r="496" ht="15" spans="1:6">
      <c r="A496" s="22" t="s">
        <v>441</v>
      </c>
      <c r="B496" s="18"/>
      <c r="C496" s="18"/>
      <c r="D496" s="18"/>
      <c r="E496" s="19"/>
      <c r="F496" s="19"/>
    </row>
    <row r="497" ht="15" spans="1:6">
      <c r="A497" s="24" t="s">
        <v>442</v>
      </c>
      <c r="B497" s="18">
        <v>599</v>
      </c>
      <c r="C497" s="18">
        <v>1900</v>
      </c>
      <c r="D497" s="18">
        <v>79</v>
      </c>
      <c r="E497" s="19">
        <f t="shared" ref="E497:E507" si="87">D497/C497*100%</f>
        <v>0.0415789473684211</v>
      </c>
      <c r="F497" s="19">
        <f t="shared" ref="F497:F507" si="88">(D497/B497-1)*100%</f>
        <v>-0.868113522537563</v>
      </c>
    </row>
    <row r="498" ht="15" spans="1:6">
      <c r="A498" s="17" t="s">
        <v>443</v>
      </c>
      <c r="B498" s="18"/>
      <c r="C498" s="18">
        <v>16000</v>
      </c>
      <c r="D498" s="18"/>
      <c r="E498" s="19">
        <f t="shared" si="87"/>
        <v>0</v>
      </c>
      <c r="F498" s="19"/>
    </row>
    <row r="499" ht="15" spans="1:6">
      <c r="A499" s="17" t="s">
        <v>444</v>
      </c>
      <c r="B499" s="18">
        <v>64</v>
      </c>
      <c r="C499" s="18">
        <v>60</v>
      </c>
      <c r="D499" s="18"/>
      <c r="E499" s="19">
        <f t="shared" si="87"/>
        <v>0</v>
      </c>
      <c r="F499" s="19">
        <f t="shared" si="88"/>
        <v>-1</v>
      </c>
    </row>
    <row r="500" ht="15" spans="1:6">
      <c r="A500" s="17" t="s">
        <v>445</v>
      </c>
      <c r="B500" s="18">
        <v>64</v>
      </c>
      <c r="C500" s="18">
        <v>60</v>
      </c>
      <c r="D500" s="18"/>
      <c r="E500" s="19">
        <f t="shared" si="87"/>
        <v>0</v>
      </c>
      <c r="F500" s="19">
        <f t="shared" si="88"/>
        <v>-1</v>
      </c>
    </row>
    <row r="501" ht="15" spans="1:6">
      <c r="A501" s="20" t="s">
        <v>446</v>
      </c>
      <c r="B501" s="18">
        <v>64</v>
      </c>
      <c r="C501" s="18">
        <v>60</v>
      </c>
      <c r="D501" s="18"/>
      <c r="E501" s="19">
        <f t="shared" si="87"/>
        <v>0</v>
      </c>
      <c r="F501" s="19">
        <f t="shared" si="88"/>
        <v>-1</v>
      </c>
    </row>
    <row r="502" ht="15" spans="1:6">
      <c r="A502" s="17" t="s">
        <v>447</v>
      </c>
      <c r="B502" s="18">
        <v>6303</v>
      </c>
      <c r="C502" s="18">
        <v>7300</v>
      </c>
      <c r="D502" s="18">
        <v>7712</v>
      </c>
      <c r="E502" s="19">
        <f t="shared" si="87"/>
        <v>1.05643835616438</v>
      </c>
      <c r="F502" s="19">
        <f t="shared" si="88"/>
        <v>0.223544343963192</v>
      </c>
    </row>
    <row r="503" ht="15" spans="1:6">
      <c r="A503" s="17" t="s">
        <v>448</v>
      </c>
      <c r="B503" s="18">
        <v>6303</v>
      </c>
      <c r="C503" s="18">
        <v>7300</v>
      </c>
      <c r="D503" s="18">
        <v>7712</v>
      </c>
      <c r="E503" s="19">
        <f t="shared" si="87"/>
        <v>1.05643835616438</v>
      </c>
      <c r="F503" s="19">
        <f t="shared" si="88"/>
        <v>0.223544343963192</v>
      </c>
    </row>
    <row r="504" ht="15" spans="1:6">
      <c r="A504" s="20" t="s">
        <v>449</v>
      </c>
      <c r="B504" s="18">
        <v>6303</v>
      </c>
      <c r="C504" s="18">
        <v>7300</v>
      </c>
      <c r="D504" s="18">
        <v>7712</v>
      </c>
      <c r="E504" s="19">
        <f t="shared" si="87"/>
        <v>1.05643835616438</v>
      </c>
      <c r="F504" s="19">
        <f t="shared" si="88"/>
        <v>0.223544343963192</v>
      </c>
    </row>
    <row r="505" ht="15" spans="1:6">
      <c r="A505" s="17" t="s">
        <v>450</v>
      </c>
      <c r="B505" s="18">
        <v>35</v>
      </c>
      <c r="C505" s="18">
        <v>40</v>
      </c>
      <c r="D505" s="18">
        <v>33</v>
      </c>
      <c r="E505" s="19">
        <f t="shared" si="87"/>
        <v>0.825</v>
      </c>
      <c r="F505" s="19">
        <f t="shared" si="88"/>
        <v>-0.0571428571428572</v>
      </c>
    </row>
    <row r="506" ht="15" spans="1:6">
      <c r="A506" s="17" t="s">
        <v>451</v>
      </c>
      <c r="B506" s="18">
        <v>35</v>
      </c>
      <c r="C506" s="18">
        <v>40</v>
      </c>
      <c r="D506" s="18">
        <v>33</v>
      </c>
      <c r="E506" s="19">
        <f t="shared" si="87"/>
        <v>0.825</v>
      </c>
      <c r="F506" s="19">
        <f t="shared" si="88"/>
        <v>-0.0571428571428572</v>
      </c>
    </row>
    <row r="507" ht="15" spans="1:6">
      <c r="A507" s="17" t="s">
        <v>452</v>
      </c>
      <c r="B507" s="18">
        <f>B5+B94+B103+B123+B148+B160+B189+B257+B304+B331+B349+B407+B422+B437+B445+B455+B466+B477+B480+B498+B499+B502+B505</f>
        <v>544549</v>
      </c>
      <c r="C507" s="18">
        <f>C5+C94+C103+C123+C148+C160+C189+C257+C304+C331+C349+C407+C422+C437+C445+C455+C466+C477+C480+C498+C499+C502+C505</f>
        <v>560800</v>
      </c>
      <c r="D507" s="18">
        <f>D5+D94+D103+D123+D148+D160+D189+D257+D304+D331+D349+D407+D422+D437+D445+D455+D466+D477+D480+D498+D499+D502+D505</f>
        <v>528025</v>
      </c>
      <c r="E507" s="19">
        <f t="shared" si="87"/>
        <v>0.941556704707561</v>
      </c>
      <c r="F507" s="19">
        <f t="shared" si="88"/>
        <v>-0.0303443767227559</v>
      </c>
    </row>
  </sheetData>
  <mergeCells count="6">
    <mergeCell ref="A1:F1"/>
    <mergeCell ref="E2:F2"/>
    <mergeCell ref="C3:E3"/>
    <mergeCell ref="A3:A4"/>
    <mergeCell ref="B3:B4"/>
    <mergeCell ref="F3:F4"/>
  </mergeCells>
  <pageMargins left="0.4875" right="0.31875" top="0.511805555555556" bottom="0.629861111111111" header="0.511805555555556" footer="0.511805555555556"/>
  <pageSetup paperSize="9" orientation="portrait" horizontalDpi="600" vertic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4.2022年县本级一般公共预算支出执行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凌联福</cp:lastModifiedBy>
  <dcterms:created xsi:type="dcterms:W3CDTF">2023-03-01T01:25:00Z</dcterms:created>
  <dcterms:modified xsi:type="dcterms:W3CDTF">2023-03-01T01:25:15Z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9D4BEE6513BB41308E6416A237DF7558</vt:lpwstr>
  </property>
  <property fmtid="{D5CDD505-2E9C-101B-9397-08002B2CF9AE}" pid="3" name="KSOProductBuildVer">
    <vt:lpwstr>2052-11.1.0.13703</vt:lpwstr>
  </property>
</Properties>
</file>